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s://kouvolankaupunki.sharepoint.com/sites/Tilastot/Jaetut asiakirjat/Alueelliset/"/>
    </mc:Choice>
  </mc:AlternateContent>
  <workbookProtection lockStructure="1"/>
  <bookViews>
    <workbookView xWindow="0" yWindow="0" windowWidth="20490" windowHeight="7020" firstSheet="1" activeTab="7"/>
  </bookViews>
  <sheets>
    <sheet name="paavo_9_koko" sheetId="2" r:id="rId1"/>
    <sheet name="Anjalankoski" sheetId="3" r:id="rId2"/>
    <sheet name="Elimäki" sheetId="4" r:id="rId3"/>
    <sheet name="Jaala" sheetId="5" r:id="rId4"/>
    <sheet name="Kouvola" sheetId="6" r:id="rId5"/>
    <sheet name="Kuusankoski" sheetId="7" r:id="rId6"/>
    <sheet name="Valkeala" sheetId="8" r:id="rId7"/>
    <sheet name="Yhteenveto" sheetId="9" r:id="rId8"/>
  </sheets>
  <calcPr calcId="162913"/>
</workbook>
</file>

<file path=xl/calcChain.xml><?xml version="1.0" encoding="utf-8"?>
<calcChain xmlns="http://schemas.openxmlformats.org/spreadsheetml/2006/main">
  <c r="C88" i="9" l="1"/>
  <c r="E88" i="9"/>
  <c r="G88" i="9"/>
  <c r="O88" i="9"/>
  <c r="M88" i="9"/>
  <c r="K88" i="9"/>
  <c r="I88" i="9"/>
  <c r="O83" i="9"/>
  <c r="M83" i="9"/>
  <c r="K83" i="9"/>
  <c r="I83" i="9"/>
  <c r="G83" i="9"/>
  <c r="E83" i="9"/>
  <c r="C83" i="9"/>
  <c r="O79" i="9"/>
  <c r="M79" i="9"/>
  <c r="K79" i="9"/>
  <c r="I79" i="9"/>
  <c r="G79" i="9"/>
  <c r="E79" i="9"/>
  <c r="O75" i="9"/>
  <c r="M75" i="9"/>
  <c r="K75" i="9"/>
  <c r="I75" i="9"/>
  <c r="G75" i="9"/>
  <c r="E75" i="9"/>
  <c r="O71" i="9"/>
  <c r="M71" i="9"/>
  <c r="K71" i="9"/>
  <c r="I71" i="9"/>
  <c r="G71" i="9"/>
  <c r="E71" i="9"/>
  <c r="O67" i="9"/>
  <c r="M67" i="9"/>
  <c r="K67" i="9"/>
  <c r="I67" i="9"/>
  <c r="G67" i="9"/>
  <c r="E67" i="9"/>
  <c r="K63" i="9"/>
  <c r="C63" i="9"/>
  <c r="BI16" i="8"/>
  <c r="O63" i="9"/>
  <c r="M63" i="9"/>
  <c r="I63" i="9"/>
  <c r="G63" i="9"/>
  <c r="E63" i="9"/>
  <c r="C79" i="9" l="1"/>
  <c r="C75" i="9"/>
  <c r="C71" i="9"/>
  <c r="C67" i="9"/>
  <c r="O59" i="9" l="1"/>
  <c r="M59" i="9"/>
  <c r="K59" i="9"/>
  <c r="I59" i="9"/>
  <c r="G59" i="9"/>
  <c r="E59" i="9"/>
  <c r="C59" i="9"/>
  <c r="O55" i="9"/>
  <c r="M55" i="9"/>
  <c r="K55" i="9"/>
  <c r="I55" i="9"/>
  <c r="G55" i="9"/>
  <c r="E55" i="9"/>
  <c r="C55" i="9"/>
  <c r="AS17" i="8"/>
  <c r="AS9" i="7"/>
  <c r="AS9" i="6"/>
  <c r="AS7" i="5"/>
  <c r="AS8" i="4"/>
  <c r="AS17" i="3"/>
  <c r="AS54" i="2"/>
  <c r="AR17" i="8"/>
  <c r="AR9" i="7"/>
  <c r="AR9" i="6"/>
  <c r="AR7" i="5"/>
  <c r="AR8" i="4"/>
  <c r="AR54" i="2"/>
  <c r="AR17" i="3"/>
  <c r="AP17" i="8"/>
  <c r="AP9" i="7"/>
  <c r="AP9" i="6"/>
  <c r="AP7" i="5"/>
  <c r="AP8" i="4"/>
  <c r="AP17" i="3"/>
  <c r="AP54" i="2"/>
  <c r="AK17" i="8"/>
  <c r="AK9" i="7"/>
  <c r="AK9" i="6"/>
  <c r="AK7" i="5"/>
  <c r="AK8" i="4"/>
  <c r="AK17" i="3"/>
  <c r="AK54" i="2"/>
  <c r="AB17" i="8"/>
  <c r="W17" i="8"/>
  <c r="M17"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BH16" i="8"/>
  <c r="BJ16" i="8"/>
  <c r="BK16" i="8"/>
  <c r="BL16" i="8"/>
  <c r="BM16" i="8"/>
  <c r="BN16" i="8"/>
  <c r="BO16" i="8"/>
  <c r="BP16" i="8"/>
  <c r="BQ16" i="8"/>
  <c r="BR16" i="8"/>
  <c r="BS16" i="8"/>
  <c r="BT16" i="8"/>
  <c r="BU16" i="8"/>
  <c r="BV16" i="8"/>
  <c r="BW16" i="8"/>
  <c r="BX16" i="8"/>
  <c r="BY16" i="8"/>
  <c r="BZ16" i="8"/>
  <c r="CA16" i="8"/>
  <c r="CB16" i="8"/>
  <c r="CC16" i="8"/>
  <c r="CD16" i="8"/>
  <c r="CE16" i="8"/>
  <c r="CF16" i="8"/>
  <c r="CG16" i="8"/>
  <c r="CH16" i="8"/>
  <c r="CI16" i="8"/>
  <c r="CJ16" i="8"/>
  <c r="CK16" i="8"/>
  <c r="CL16" i="8"/>
  <c r="CM16" i="8"/>
  <c r="CN16" i="8"/>
  <c r="CO16" i="8"/>
  <c r="CP16" i="8"/>
  <c r="CQ16" i="8"/>
  <c r="CR16" i="8"/>
  <c r="CS16" i="8"/>
  <c r="CT16" i="8"/>
  <c r="CU16" i="8"/>
  <c r="CV16" i="8"/>
  <c r="CW16" i="8"/>
  <c r="CX16" i="8"/>
  <c r="CY16" i="8"/>
  <c r="CZ16" i="8"/>
  <c r="DA16" i="8"/>
  <c r="I16" i="8"/>
  <c r="AB9" i="7"/>
  <c r="W9" i="7"/>
  <c r="M9" i="7"/>
  <c r="J8" i="7"/>
  <c r="K8" i="7"/>
  <c r="L8" i="7"/>
  <c r="M8" i="7"/>
  <c r="N8" i="7"/>
  <c r="O8" i="7"/>
  <c r="P8" i="7"/>
  <c r="Q8" i="7"/>
  <c r="R8" i="7"/>
  <c r="S8" i="7"/>
  <c r="T8" i="7"/>
  <c r="U8" i="7"/>
  <c r="V8" i="7"/>
  <c r="W8" i="7"/>
  <c r="X8" i="7"/>
  <c r="Y8" i="7"/>
  <c r="Z8" i="7"/>
  <c r="AA8" i="7"/>
  <c r="AB8" i="7"/>
  <c r="AC8" i="7"/>
  <c r="AD8" i="7"/>
  <c r="AE8" i="7"/>
  <c r="AF8" i="7"/>
  <c r="AG8" i="7"/>
  <c r="AH8" i="7"/>
  <c r="AI8" i="7"/>
  <c r="AJ8" i="7"/>
  <c r="AK8" i="7"/>
  <c r="AL8" i="7"/>
  <c r="AM8" i="7"/>
  <c r="AN8" i="7"/>
  <c r="AO8" i="7"/>
  <c r="AP8" i="7"/>
  <c r="AQ8" i="7"/>
  <c r="AR8" i="7"/>
  <c r="AS8" i="7"/>
  <c r="AT8" i="7"/>
  <c r="AU8" i="7"/>
  <c r="AV8" i="7"/>
  <c r="AW8" i="7"/>
  <c r="AX8" i="7"/>
  <c r="AY8" i="7"/>
  <c r="AZ8" i="7"/>
  <c r="BA8" i="7"/>
  <c r="BB8" i="7"/>
  <c r="BC8" i="7"/>
  <c r="BD8" i="7"/>
  <c r="BE8" i="7"/>
  <c r="BF8" i="7"/>
  <c r="BG8" i="7"/>
  <c r="BH8" i="7"/>
  <c r="BI8" i="7"/>
  <c r="BJ8" i="7"/>
  <c r="BK8" i="7"/>
  <c r="BL8" i="7"/>
  <c r="BM8" i="7"/>
  <c r="BN8" i="7"/>
  <c r="BO8" i="7"/>
  <c r="BP8" i="7"/>
  <c r="BQ8" i="7"/>
  <c r="BR8" i="7"/>
  <c r="BS8" i="7"/>
  <c r="BT8" i="7"/>
  <c r="BU8" i="7"/>
  <c r="BV8" i="7"/>
  <c r="BW8" i="7"/>
  <c r="BX8" i="7"/>
  <c r="BY8" i="7"/>
  <c r="BZ8" i="7"/>
  <c r="CA8" i="7"/>
  <c r="CB8" i="7"/>
  <c r="CC8" i="7"/>
  <c r="CD8" i="7"/>
  <c r="CE8" i="7"/>
  <c r="CF8" i="7"/>
  <c r="CG8" i="7"/>
  <c r="CH8" i="7"/>
  <c r="CI8" i="7"/>
  <c r="CJ8" i="7"/>
  <c r="CK8" i="7"/>
  <c r="CL8" i="7"/>
  <c r="CM8" i="7"/>
  <c r="CN8" i="7"/>
  <c r="CO8" i="7"/>
  <c r="CP8" i="7"/>
  <c r="CQ8" i="7"/>
  <c r="CR8" i="7"/>
  <c r="CS8" i="7"/>
  <c r="CT8" i="7"/>
  <c r="CU8" i="7"/>
  <c r="CV8" i="7"/>
  <c r="CW8" i="7"/>
  <c r="CX8" i="7"/>
  <c r="CY8" i="7"/>
  <c r="CZ8" i="7"/>
  <c r="DA8" i="7"/>
  <c r="I8" i="7"/>
  <c r="AB9" i="6"/>
  <c r="W9" i="6"/>
  <c r="M9" i="6"/>
  <c r="J8" i="6"/>
  <c r="K8" i="6"/>
  <c r="L8" i="6"/>
  <c r="M8" i="6"/>
  <c r="N8" i="6"/>
  <c r="O8" i="6"/>
  <c r="P8" i="6"/>
  <c r="Q8" i="6"/>
  <c r="R8" i="6"/>
  <c r="S8" i="6"/>
  <c r="T8" i="6"/>
  <c r="U8" i="6"/>
  <c r="V8" i="6"/>
  <c r="W8" i="6"/>
  <c r="X8" i="6"/>
  <c r="Y8" i="6"/>
  <c r="Z8" i="6"/>
  <c r="AA8" i="6"/>
  <c r="AB8" i="6"/>
  <c r="AC8" i="6"/>
  <c r="AD8" i="6"/>
  <c r="AE8" i="6"/>
  <c r="AF8" i="6"/>
  <c r="AG8" i="6"/>
  <c r="AH8" i="6"/>
  <c r="AI8" i="6"/>
  <c r="AJ8" i="6"/>
  <c r="AK8" i="6"/>
  <c r="AL8" i="6"/>
  <c r="AM8" i="6"/>
  <c r="AN8" i="6"/>
  <c r="AO8" i="6"/>
  <c r="AP8" i="6"/>
  <c r="AQ8" i="6"/>
  <c r="AR8" i="6"/>
  <c r="AS8" i="6"/>
  <c r="AT8" i="6"/>
  <c r="AU8" i="6"/>
  <c r="AV8" i="6"/>
  <c r="AW8" i="6"/>
  <c r="AX8" i="6"/>
  <c r="AY8" i="6"/>
  <c r="AZ8" i="6"/>
  <c r="BA8" i="6"/>
  <c r="BB8" i="6"/>
  <c r="BC8" i="6"/>
  <c r="BD8" i="6"/>
  <c r="BE8" i="6"/>
  <c r="BF8" i="6"/>
  <c r="BG8" i="6"/>
  <c r="BH8" i="6"/>
  <c r="BI8" i="6"/>
  <c r="BJ8" i="6"/>
  <c r="BK8" i="6"/>
  <c r="BL8" i="6"/>
  <c r="BM8" i="6"/>
  <c r="BN8" i="6"/>
  <c r="BO8" i="6"/>
  <c r="BP8" i="6"/>
  <c r="BQ8" i="6"/>
  <c r="BR8" i="6"/>
  <c r="BS8" i="6"/>
  <c r="BT8" i="6"/>
  <c r="BU8" i="6"/>
  <c r="BV8" i="6"/>
  <c r="BW8" i="6"/>
  <c r="BX8" i="6"/>
  <c r="BY8" i="6"/>
  <c r="BZ8" i="6"/>
  <c r="CA8" i="6"/>
  <c r="CB8" i="6"/>
  <c r="CC8" i="6"/>
  <c r="CD8" i="6"/>
  <c r="CE8" i="6"/>
  <c r="CF8" i="6"/>
  <c r="CG8" i="6"/>
  <c r="CH8" i="6"/>
  <c r="CI8" i="6"/>
  <c r="CJ8" i="6"/>
  <c r="CK8" i="6"/>
  <c r="CL8" i="6"/>
  <c r="CM8" i="6"/>
  <c r="CN8" i="6"/>
  <c r="CO8" i="6"/>
  <c r="CP8" i="6"/>
  <c r="CQ8" i="6"/>
  <c r="CR8" i="6"/>
  <c r="CS8" i="6"/>
  <c r="CT8" i="6"/>
  <c r="CU8" i="6"/>
  <c r="CV8" i="6"/>
  <c r="CW8" i="6"/>
  <c r="CX8" i="6"/>
  <c r="CY8" i="6"/>
  <c r="CZ8" i="6"/>
  <c r="DA8" i="6"/>
  <c r="I8" i="6"/>
  <c r="AB7" i="5"/>
  <c r="W7" i="5"/>
  <c r="M7" i="5"/>
  <c r="J6" i="5"/>
  <c r="K6" i="5"/>
  <c r="L6" i="5"/>
  <c r="M6" i="5"/>
  <c r="N6" i="5"/>
  <c r="O6" i="5"/>
  <c r="P6" i="5"/>
  <c r="Q6" i="5"/>
  <c r="R6" i="5"/>
  <c r="S6" i="5"/>
  <c r="T6" i="5"/>
  <c r="U6" i="5"/>
  <c r="V6" i="5"/>
  <c r="W6" i="5"/>
  <c r="X6" i="5"/>
  <c r="Y6" i="5"/>
  <c r="Z6" i="5"/>
  <c r="AA6" i="5"/>
  <c r="AB6" i="5"/>
  <c r="AC6" i="5"/>
  <c r="AD6" i="5"/>
  <c r="AE6" i="5"/>
  <c r="AF6" i="5"/>
  <c r="AG6" i="5"/>
  <c r="AH6" i="5"/>
  <c r="AI6" i="5"/>
  <c r="AJ6" i="5"/>
  <c r="AK6" i="5"/>
  <c r="AL6" i="5"/>
  <c r="AM6" i="5"/>
  <c r="AN6" i="5"/>
  <c r="AO6" i="5"/>
  <c r="AP6" i="5"/>
  <c r="AQ6" i="5"/>
  <c r="AR6" i="5"/>
  <c r="AS6" i="5"/>
  <c r="AT6" i="5"/>
  <c r="AU6" i="5"/>
  <c r="AV6" i="5"/>
  <c r="AW6" i="5"/>
  <c r="AX6" i="5"/>
  <c r="AY6" i="5"/>
  <c r="AZ6" i="5"/>
  <c r="BA6" i="5"/>
  <c r="BB6" i="5"/>
  <c r="BC6" i="5"/>
  <c r="BD6" i="5"/>
  <c r="BE6" i="5"/>
  <c r="BF6" i="5"/>
  <c r="BG6" i="5"/>
  <c r="BH6" i="5"/>
  <c r="BI6" i="5"/>
  <c r="BJ6" i="5"/>
  <c r="BK6" i="5"/>
  <c r="BL6" i="5"/>
  <c r="BM6" i="5"/>
  <c r="BN6" i="5"/>
  <c r="BO6" i="5"/>
  <c r="BP6" i="5"/>
  <c r="BQ6" i="5"/>
  <c r="BR6" i="5"/>
  <c r="BS6" i="5"/>
  <c r="BT6" i="5"/>
  <c r="BU6" i="5"/>
  <c r="BV6" i="5"/>
  <c r="BW6" i="5"/>
  <c r="BX6" i="5"/>
  <c r="BY6" i="5"/>
  <c r="BZ6" i="5"/>
  <c r="CA6" i="5"/>
  <c r="CB6" i="5"/>
  <c r="CC6" i="5"/>
  <c r="CD6" i="5"/>
  <c r="CE6" i="5"/>
  <c r="CF6" i="5"/>
  <c r="CG6" i="5"/>
  <c r="CH6" i="5"/>
  <c r="CI6" i="5"/>
  <c r="CJ6" i="5"/>
  <c r="CK6" i="5"/>
  <c r="CL6" i="5"/>
  <c r="CM6" i="5"/>
  <c r="CN6" i="5"/>
  <c r="CO6" i="5"/>
  <c r="CP6" i="5"/>
  <c r="CQ6" i="5"/>
  <c r="CR6" i="5"/>
  <c r="CS6" i="5"/>
  <c r="CT6" i="5"/>
  <c r="CU6" i="5"/>
  <c r="CV6" i="5"/>
  <c r="CW6" i="5"/>
  <c r="CX6" i="5"/>
  <c r="CY6" i="5"/>
  <c r="CZ6" i="5"/>
  <c r="DA6" i="5"/>
  <c r="I6" i="5"/>
  <c r="AB8" i="4"/>
  <c r="W8" i="4"/>
  <c r="M8" i="4"/>
  <c r="J7" i="4"/>
  <c r="K7" i="4"/>
  <c r="L7" i="4"/>
  <c r="M7" i="4"/>
  <c r="N7" i="4"/>
  <c r="O7" i="4"/>
  <c r="P7" i="4"/>
  <c r="Q7" i="4"/>
  <c r="R7" i="4"/>
  <c r="S7" i="4"/>
  <c r="T7" i="4"/>
  <c r="U7" i="4"/>
  <c r="V7" i="4"/>
  <c r="W7" i="4"/>
  <c r="X7" i="4"/>
  <c r="Y7" i="4"/>
  <c r="Z7" i="4"/>
  <c r="AA7" i="4"/>
  <c r="AB7" i="4"/>
  <c r="AC7" i="4"/>
  <c r="AD7" i="4"/>
  <c r="AE7" i="4"/>
  <c r="AF7" i="4"/>
  <c r="AG7" i="4"/>
  <c r="AH7" i="4"/>
  <c r="AI7" i="4"/>
  <c r="AJ7" i="4"/>
  <c r="AK7" i="4"/>
  <c r="AL7" i="4"/>
  <c r="AM7" i="4"/>
  <c r="AN7" i="4"/>
  <c r="AO7" i="4"/>
  <c r="AP7" i="4"/>
  <c r="AQ7" i="4"/>
  <c r="AR7" i="4"/>
  <c r="AS7" i="4"/>
  <c r="AT7" i="4"/>
  <c r="AU7" i="4"/>
  <c r="AV7" i="4"/>
  <c r="AW7" i="4"/>
  <c r="AX7" i="4"/>
  <c r="AY7" i="4"/>
  <c r="AZ7" i="4"/>
  <c r="BA7" i="4"/>
  <c r="BB7" i="4"/>
  <c r="BC7" i="4"/>
  <c r="BD7" i="4"/>
  <c r="BE7" i="4"/>
  <c r="BF7" i="4"/>
  <c r="BG7" i="4"/>
  <c r="BH7" i="4"/>
  <c r="BI7" i="4"/>
  <c r="BJ7" i="4"/>
  <c r="BK7" i="4"/>
  <c r="BL7" i="4"/>
  <c r="BM7" i="4"/>
  <c r="BN7" i="4"/>
  <c r="BO7" i="4"/>
  <c r="BP7" i="4"/>
  <c r="BQ7" i="4"/>
  <c r="BR7" i="4"/>
  <c r="BS7" i="4"/>
  <c r="BT7" i="4"/>
  <c r="BU7" i="4"/>
  <c r="BV7" i="4"/>
  <c r="BW7" i="4"/>
  <c r="BX7" i="4"/>
  <c r="BY7" i="4"/>
  <c r="BZ7" i="4"/>
  <c r="CA7" i="4"/>
  <c r="CB7" i="4"/>
  <c r="CC7" i="4"/>
  <c r="CD7" i="4"/>
  <c r="CE7" i="4"/>
  <c r="CF7" i="4"/>
  <c r="CG7" i="4"/>
  <c r="CH7" i="4"/>
  <c r="CI7" i="4"/>
  <c r="CJ7" i="4"/>
  <c r="CK7" i="4"/>
  <c r="CL7" i="4"/>
  <c r="CM7" i="4"/>
  <c r="CN7" i="4"/>
  <c r="CO7" i="4"/>
  <c r="CP7" i="4"/>
  <c r="CQ7" i="4"/>
  <c r="CR7" i="4"/>
  <c r="CS7" i="4"/>
  <c r="CT7" i="4"/>
  <c r="CU7" i="4"/>
  <c r="CV7" i="4"/>
  <c r="CW7" i="4"/>
  <c r="CX7" i="4"/>
  <c r="CY7" i="4"/>
  <c r="CZ7" i="4"/>
  <c r="DA7" i="4"/>
  <c r="I7" i="4"/>
  <c r="AB17" i="3"/>
  <c r="W17" i="3"/>
  <c r="M17" i="3"/>
  <c r="DA16" i="3"/>
  <c r="CZ16" i="3"/>
  <c r="CY16" i="3"/>
  <c r="CX16" i="3"/>
  <c r="CW16" i="3"/>
  <c r="CV16" i="3"/>
  <c r="CU16" i="3"/>
  <c r="CT16" i="3"/>
  <c r="CS16" i="3"/>
  <c r="CR16" i="3"/>
  <c r="CQ16" i="3"/>
  <c r="CP16" i="3"/>
  <c r="CO16" i="3"/>
  <c r="CN16" i="3"/>
  <c r="CM16" i="3"/>
  <c r="CL16" i="3"/>
  <c r="CK16" i="3"/>
  <c r="CJ16" i="3"/>
  <c r="CI16" i="3"/>
  <c r="CH16" i="3"/>
  <c r="CG16" i="3"/>
  <c r="CF16" i="3"/>
  <c r="CE16" i="3"/>
  <c r="CD16" i="3"/>
  <c r="CC16" i="3"/>
  <c r="CB16" i="3"/>
  <c r="CA16" i="3"/>
  <c r="BZ16" i="3"/>
  <c r="BY16" i="3"/>
  <c r="BX16" i="3"/>
  <c r="BW16" i="3"/>
  <c r="BV16" i="3"/>
  <c r="BU16" i="3"/>
  <c r="BT16" i="3"/>
  <c r="BS16" i="3"/>
  <c r="BR16" i="3"/>
  <c r="BQ16" i="3"/>
  <c r="BP16" i="3"/>
  <c r="BO16" i="3"/>
  <c r="BN16" i="3"/>
  <c r="BM16" i="3"/>
  <c r="BL16" i="3"/>
  <c r="BK16" i="3"/>
  <c r="BJ16" i="3"/>
  <c r="BI16" i="3"/>
  <c r="BH16" i="3"/>
  <c r="BG16" i="3"/>
  <c r="BF16" i="3"/>
  <c r="BE16" i="3"/>
  <c r="BD16" i="3"/>
  <c r="BC16" i="3"/>
  <c r="BB16" i="3"/>
  <c r="BA16" i="3"/>
  <c r="AZ16" i="3"/>
  <c r="AY16" i="3"/>
  <c r="AX16" i="3"/>
  <c r="AW16" i="3"/>
  <c r="AV16" i="3"/>
  <c r="AU16" i="3"/>
  <c r="AT16" i="3"/>
  <c r="AS16" i="3"/>
  <c r="AR16" i="3"/>
  <c r="AQ16" i="3"/>
  <c r="AP16" i="3"/>
  <c r="AO16" i="3"/>
  <c r="AN16" i="3"/>
  <c r="AM16" i="3"/>
  <c r="AL16" i="3"/>
  <c r="AK16" i="3"/>
  <c r="AJ16" i="3"/>
  <c r="AI16" i="3"/>
  <c r="AH16" i="3"/>
  <c r="AG16" i="3"/>
  <c r="AF16" i="3"/>
  <c r="AE16" i="3"/>
  <c r="AD16" i="3"/>
  <c r="AC16" i="3"/>
  <c r="AB16" i="3"/>
  <c r="AA16" i="3"/>
  <c r="Z16" i="3"/>
  <c r="Y16" i="3"/>
  <c r="X16" i="3"/>
  <c r="W16" i="3"/>
  <c r="V16" i="3"/>
  <c r="U16" i="3"/>
  <c r="T16" i="3"/>
  <c r="S16" i="3"/>
  <c r="R16" i="3"/>
  <c r="Q16" i="3"/>
  <c r="P16" i="3"/>
  <c r="O16" i="3"/>
  <c r="N16" i="3"/>
  <c r="M16" i="3"/>
  <c r="L16" i="3"/>
  <c r="K16" i="3"/>
  <c r="J16" i="3"/>
  <c r="I16" i="3"/>
  <c r="AB54" i="2"/>
  <c r="W54" i="2"/>
  <c r="M54" i="2"/>
  <c r="DA53" i="2"/>
  <c r="CZ53" i="2"/>
  <c r="CY53" i="2"/>
  <c r="CX53" i="2"/>
  <c r="CW53" i="2"/>
  <c r="CV53" i="2"/>
  <c r="CU53" i="2"/>
  <c r="CT53" i="2"/>
  <c r="CS53" i="2"/>
  <c r="CR53" i="2"/>
  <c r="CQ53" i="2"/>
  <c r="CP53" i="2"/>
  <c r="CO53" i="2"/>
  <c r="CN53" i="2"/>
  <c r="CM53" i="2"/>
  <c r="CL53" i="2"/>
  <c r="CK53" i="2"/>
  <c r="CJ53" i="2"/>
  <c r="CI53" i="2"/>
  <c r="CH53" i="2"/>
  <c r="CG53" i="2"/>
  <c r="CF53" i="2"/>
  <c r="CD53" i="2"/>
  <c r="CE53" i="2"/>
  <c r="CC53" i="2"/>
  <c r="CB53" i="2"/>
  <c r="CA53" i="2"/>
  <c r="BZ53" i="2"/>
  <c r="BY53" i="2"/>
  <c r="BX53" i="2"/>
  <c r="BW53" i="2"/>
  <c r="BV53" i="2"/>
  <c r="BU53" i="2"/>
  <c r="BT53" i="2"/>
  <c r="BS53" i="2"/>
  <c r="BR53" i="2"/>
  <c r="BQ53" i="2"/>
  <c r="BP53" i="2"/>
  <c r="BO53" i="2"/>
  <c r="BN53" i="2"/>
  <c r="BM53" i="2"/>
  <c r="BL53" i="2"/>
  <c r="BK53" i="2"/>
  <c r="BJ53" i="2"/>
  <c r="BI53" i="2"/>
  <c r="BH53" i="2"/>
  <c r="BG53" i="2"/>
  <c r="BF53" i="2"/>
  <c r="BE53" i="2"/>
  <c r="BD53" i="2"/>
  <c r="BC53" i="2"/>
  <c r="BB53" i="2"/>
  <c r="BA53" i="2"/>
  <c r="AZ53" i="2"/>
  <c r="AY53"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R53" i="2"/>
  <c r="Q53" i="2"/>
  <c r="P53" i="2"/>
  <c r="O53" i="2"/>
  <c r="N53" i="2"/>
  <c r="M53" i="2"/>
  <c r="L53" i="2"/>
  <c r="K53" i="2"/>
  <c r="J53" i="2"/>
  <c r="I53" i="2"/>
  <c r="N26" i="9"/>
  <c r="O24" i="9" s="1"/>
  <c r="L26" i="9"/>
  <c r="M24" i="9" s="1"/>
  <c r="J26" i="9"/>
  <c r="K24" i="9" s="1"/>
  <c r="H26" i="9"/>
  <c r="I24" i="9" s="1"/>
  <c r="F26" i="9"/>
  <c r="G25" i="9" s="1"/>
  <c r="D26" i="9"/>
  <c r="E24" i="9" s="1"/>
  <c r="B26" i="9"/>
  <c r="C25" i="9" s="1"/>
  <c r="H17" i="8"/>
  <c r="H16" i="8"/>
  <c r="H9" i="7"/>
  <c r="H8" i="7"/>
  <c r="H9" i="6"/>
  <c r="H8" i="6"/>
  <c r="H7" i="5"/>
  <c r="H6" i="5"/>
  <c r="H8" i="4"/>
  <c r="H7" i="4"/>
  <c r="H17" i="3"/>
  <c r="H16" i="3"/>
  <c r="H54" i="2"/>
  <c r="H53" i="2"/>
  <c r="C11" i="9"/>
  <c r="C10" i="9"/>
  <c r="O11" i="9"/>
  <c r="M10" i="9"/>
  <c r="K10" i="9"/>
  <c r="I10" i="9"/>
  <c r="G11" i="9"/>
  <c r="E10" i="9"/>
  <c r="N5" i="9"/>
  <c r="N19" i="9" s="1"/>
  <c r="L5" i="9"/>
  <c r="L19" i="9" s="1"/>
  <c r="J5" i="9"/>
  <c r="J19" i="9" s="1"/>
  <c r="H5" i="9"/>
  <c r="H19" i="9" s="1"/>
  <c r="F5" i="9"/>
  <c r="F19" i="9" s="1"/>
  <c r="D5" i="9"/>
  <c r="D19" i="9" s="1"/>
  <c r="B5" i="9"/>
  <c r="B19" i="9" s="1"/>
  <c r="O4" i="9"/>
  <c r="M4" i="9"/>
  <c r="K4" i="9"/>
  <c r="I4" i="9"/>
  <c r="G4" i="9"/>
  <c r="E4" i="9"/>
  <c r="G17" i="8"/>
  <c r="F17" i="8"/>
  <c r="G16" i="8"/>
  <c r="F16" i="8"/>
  <c r="E16" i="8"/>
  <c r="G9" i="7"/>
  <c r="F9" i="7"/>
  <c r="G8" i="7"/>
  <c r="F8" i="7"/>
  <c r="E8" i="7"/>
  <c r="G9" i="6"/>
  <c r="F9" i="6"/>
  <c r="G8" i="6"/>
  <c r="F8" i="6"/>
  <c r="E8" i="6"/>
  <c r="G7" i="5"/>
  <c r="F7" i="5"/>
  <c r="G6" i="5"/>
  <c r="F6" i="5"/>
  <c r="E6" i="5"/>
  <c r="G8" i="4"/>
  <c r="F8" i="4"/>
  <c r="G7" i="4"/>
  <c r="F7" i="4"/>
  <c r="E7" i="4"/>
  <c r="G17" i="3"/>
  <c r="F17" i="3"/>
  <c r="G16" i="3"/>
  <c r="F16" i="3"/>
  <c r="E16" i="3"/>
  <c r="G54" i="2"/>
  <c r="F54" i="2"/>
  <c r="G53" i="2"/>
  <c r="F53" i="2"/>
  <c r="E53" i="2"/>
  <c r="D16" i="8"/>
  <c r="D8" i="7"/>
  <c r="D8" i="6"/>
  <c r="D6" i="5"/>
  <c r="D7" i="4"/>
  <c r="D16" i="3"/>
  <c r="D53" i="2"/>
  <c r="I30" i="9" l="1"/>
  <c r="K30" i="9"/>
  <c r="C30" i="9"/>
  <c r="D39" i="9"/>
  <c r="L39" i="9"/>
  <c r="E25" i="9"/>
  <c r="F39" i="9"/>
  <c r="N39" i="9"/>
  <c r="O25" i="9"/>
  <c r="E30" i="9"/>
  <c r="M30" i="9"/>
  <c r="H39" i="9"/>
  <c r="G30" i="9"/>
  <c r="O30" i="9"/>
  <c r="B39" i="9"/>
  <c r="J39" i="9"/>
  <c r="O23" i="9"/>
  <c r="O26" i="9" s="1"/>
  <c r="M25" i="9"/>
  <c r="K23" i="9"/>
  <c r="K25" i="9"/>
  <c r="I23" i="9"/>
  <c r="G23" i="9"/>
  <c r="G24" i="9"/>
  <c r="C23" i="9"/>
  <c r="C24" i="9"/>
  <c r="E23" i="9"/>
  <c r="E26" i="9" s="1"/>
  <c r="M23" i="9"/>
  <c r="M26" i="9" s="1"/>
  <c r="I25" i="9"/>
  <c r="G10" i="9"/>
  <c r="O10" i="9"/>
  <c r="I11" i="9"/>
  <c r="K11" i="9"/>
  <c r="E11" i="9"/>
  <c r="M11" i="9"/>
  <c r="I26" i="9" l="1"/>
  <c r="K26" i="9"/>
  <c r="G26" i="9"/>
  <c r="C26" i="9"/>
</calcChain>
</file>

<file path=xl/comments1.xml><?xml version="1.0" encoding="utf-8"?>
<comments xmlns="http://schemas.openxmlformats.org/spreadsheetml/2006/main">
  <authors>
    <author>DefaultAppPool</author>
  </authors>
  <commentList>
    <comment ref="B3" authorId="0" shapeId="0">
      <text>
        <r>
          <rPr>
            <sz val="8"/>
            <color rgb="FF000000"/>
            <rFont val="Tahoma"/>
            <family val="2"/>
          </rPr>
          <t xml:space="preserve">Postinumeroalueen maantieteellisen keskipisteen x-koordinaatti
</t>
        </r>
      </text>
    </comment>
    <comment ref="C3" authorId="0" shapeId="0">
      <text>
        <r>
          <rPr>
            <sz val="8"/>
            <color rgb="FF000000"/>
            <rFont val="Tahoma"/>
            <family val="2"/>
          </rPr>
          <t xml:space="preserve">Postinumeroalueen maantieteellisen keskipisteen y-koordinaatti
</t>
        </r>
      </text>
    </comment>
    <comment ref="D3" authorId="0" shapeId="0">
      <text>
        <r>
          <rPr>
            <sz val="8"/>
            <color rgb="FF000000"/>
            <rFont val="Tahoma"/>
            <family val="2"/>
          </rPr>
          <t xml:space="preserve">Postinumeroalueen pinta-ala (m2)
</t>
        </r>
      </text>
    </comment>
    <comment ref="E3" authorId="0" shapeId="0">
      <text>
        <r>
          <rPr>
            <sz val="8"/>
            <color rgb="FF000000"/>
            <rFont val="Tahoma"/>
            <family val="2"/>
          </rPr>
          <t xml:space="preserve">Asukkailla tarkoitetaan alueella vakinaisesti asuvaa väestöä.
</t>
        </r>
      </text>
    </comment>
    <comment ref="F3" authorId="0" shapeId="0">
      <text>
        <r>
          <rPr>
            <sz val="8"/>
            <color rgb="FF000000"/>
            <rFont val="Tahoma"/>
            <family val="2"/>
          </rPr>
          <t xml:space="preserve">Alueella vakinaisesti asuvat naispuoliset henkilöt.
</t>
        </r>
      </text>
    </comment>
    <comment ref="G3" authorId="0" shapeId="0">
      <text>
        <r>
          <rPr>
            <sz val="8"/>
            <color rgb="FF000000"/>
            <rFont val="Tahoma"/>
            <family val="2"/>
          </rPr>
          <t xml:space="preserve">Alueella vakinaisesti asuvat miespuoliset henkilöt.
</t>
        </r>
      </text>
    </comment>
    <comment ref="H3" authorId="0" shapeId="0">
      <text>
        <r>
          <rPr>
            <sz val="8"/>
            <color rgb="FF000000"/>
            <rFont val="Tahoma"/>
            <family val="2"/>
          </rPr>
          <t xml:space="preserve">Asukkaiden keski-ikä on asukkaiden iän keskiarvo alueittain. Keskiarvoa laskettaessa on kunkin asukkaan ikään lisätty puoli vuotta, jonka jälkeen ikäsumma on jaettu asukkaiden lukumäärällä.
</t>
        </r>
      </text>
    </comment>
    <comment ref="I3" authorId="0" shapeId="0">
      <text>
        <r>
          <rPr>
            <sz val="8"/>
            <color rgb="FF000000"/>
            <rFont val="Tahoma"/>
            <family val="2"/>
          </rPr>
          <t xml:space="preserve">Alueella vakinaisesti asuvat 0-2 -vuotiaat henkilöt.
</t>
        </r>
      </text>
    </comment>
    <comment ref="J3" authorId="0" shapeId="0">
      <text>
        <r>
          <rPr>
            <sz val="8"/>
            <color rgb="FF000000"/>
            <rFont val="Tahoma"/>
            <family val="2"/>
          </rPr>
          <t xml:space="preserve">Alueella vakinaisesti asuvat 3-6 -vuotiaat henkilöt.
</t>
        </r>
      </text>
    </comment>
    <comment ref="K3" authorId="0" shapeId="0">
      <text>
        <r>
          <rPr>
            <sz val="8"/>
            <color rgb="FF000000"/>
            <rFont val="Tahoma"/>
            <family val="2"/>
          </rPr>
          <t xml:space="preserve">Alueella vakinaisesti asuvat 7-12 -vuotiaat henkilöt.
</t>
        </r>
      </text>
    </comment>
    <comment ref="L3" authorId="0" shapeId="0">
      <text>
        <r>
          <rPr>
            <sz val="8"/>
            <color rgb="FF000000"/>
            <rFont val="Tahoma"/>
            <family val="2"/>
          </rPr>
          <t xml:space="preserve">Alueella vakinaisesti asuvat 13-15 -vuotiaat henkilöt.
</t>
        </r>
      </text>
    </comment>
    <comment ref="M3" authorId="0" shapeId="0">
      <text>
        <r>
          <rPr>
            <sz val="8"/>
            <color rgb="FF000000"/>
            <rFont val="Tahoma"/>
            <family val="2"/>
          </rPr>
          <t xml:space="preserve">Alueella vakinaisesti asuvat 16-17 -vuotiaat henkilöt.
</t>
        </r>
      </text>
    </comment>
    <comment ref="N3" authorId="0" shapeId="0">
      <text>
        <r>
          <rPr>
            <sz val="8"/>
            <color rgb="FF000000"/>
            <rFont val="Tahoma"/>
            <family val="2"/>
          </rPr>
          <t xml:space="preserve">Alueella vakinaisesti asuvat 18-19 -vuotiaat henkilöt.
</t>
        </r>
      </text>
    </comment>
    <comment ref="O3" authorId="0" shapeId="0">
      <text>
        <r>
          <rPr>
            <sz val="8"/>
            <color rgb="FF000000"/>
            <rFont val="Tahoma"/>
            <family val="2"/>
          </rPr>
          <t xml:space="preserve">Alueella vakinaisesti asuvat 20-24 -vuotiaat henkilöt.
</t>
        </r>
      </text>
    </comment>
    <comment ref="P3" authorId="0" shapeId="0">
      <text>
        <r>
          <rPr>
            <sz val="8"/>
            <color rgb="FF000000"/>
            <rFont val="Tahoma"/>
            <family val="2"/>
          </rPr>
          <t xml:space="preserve">Alueella vakinaisesti asuvat 25-29 -vuotiaat henkilöt.
</t>
        </r>
      </text>
    </comment>
    <comment ref="Q3" authorId="0" shapeId="0">
      <text>
        <r>
          <rPr>
            <sz val="8"/>
            <color rgb="FF000000"/>
            <rFont val="Tahoma"/>
            <family val="2"/>
          </rPr>
          <t xml:space="preserve">Alueella vakinaisesti asuvat 30-34 -vuotiaat henkilöt.
</t>
        </r>
      </text>
    </comment>
    <comment ref="R3" authorId="0" shapeId="0">
      <text>
        <r>
          <rPr>
            <sz val="8"/>
            <color rgb="FF000000"/>
            <rFont val="Tahoma"/>
            <family val="2"/>
          </rPr>
          <t xml:space="preserve">Alueella vakinaisesti asuvat 35-39 -vuotiaat henkilöt.
</t>
        </r>
      </text>
    </comment>
    <comment ref="S3" authorId="0" shapeId="0">
      <text>
        <r>
          <rPr>
            <sz val="8"/>
            <color rgb="FF000000"/>
            <rFont val="Tahoma"/>
            <family val="2"/>
          </rPr>
          <t xml:space="preserve">Alueella vakinaisesti asuvat 40-44 -vuotiaat henkilöt.
</t>
        </r>
      </text>
    </comment>
    <comment ref="T3" authorId="0" shapeId="0">
      <text>
        <r>
          <rPr>
            <sz val="8"/>
            <color rgb="FF000000"/>
            <rFont val="Tahoma"/>
            <family val="2"/>
          </rPr>
          <t xml:space="preserve">Alueella vakinaisesti asuvat 45-49 -vuotiaat henkilöt.
</t>
        </r>
      </text>
    </comment>
    <comment ref="U3" authorId="0" shapeId="0">
      <text>
        <r>
          <rPr>
            <sz val="8"/>
            <color rgb="FF000000"/>
            <rFont val="Tahoma"/>
            <family val="2"/>
          </rPr>
          <t xml:space="preserve">Alueella vakinaisesti asuvat 50-54 -vuotiaat henkilöt.
</t>
        </r>
      </text>
    </comment>
    <comment ref="V3" authorId="0" shapeId="0">
      <text>
        <r>
          <rPr>
            <sz val="8"/>
            <color rgb="FF000000"/>
            <rFont val="Tahoma"/>
            <family val="2"/>
          </rPr>
          <t xml:space="preserve">Alueella vakinaisesti asuvat 55-59 -vuotiaat henkilöt.
</t>
        </r>
      </text>
    </comment>
    <comment ref="W3" authorId="0" shapeId="0">
      <text>
        <r>
          <rPr>
            <sz val="8"/>
            <color rgb="FF000000"/>
            <rFont val="Tahoma"/>
            <family val="2"/>
          </rPr>
          <t xml:space="preserve">Alueella vakinaisesti asuvat 60-64 -vuotiaat henkilöt.
</t>
        </r>
      </text>
    </comment>
    <comment ref="X3" authorId="0" shapeId="0">
      <text>
        <r>
          <rPr>
            <sz val="8"/>
            <color rgb="FF000000"/>
            <rFont val="Tahoma"/>
            <family val="2"/>
          </rPr>
          <t xml:space="preserve">Alueella vakinaisesti asuvat 65-69 -vuotiaat henkilöt.
</t>
        </r>
      </text>
    </comment>
    <comment ref="Y3" authorId="0" shapeId="0">
      <text>
        <r>
          <rPr>
            <sz val="8"/>
            <color rgb="FF000000"/>
            <rFont val="Tahoma"/>
            <family val="2"/>
          </rPr>
          <t xml:space="preserve">Alueella vakinaisesti asuvat 70-74 -vuotiaat henkilöt.
</t>
        </r>
      </text>
    </comment>
    <comment ref="Z3" authorId="0" shapeId="0">
      <text>
        <r>
          <rPr>
            <sz val="8"/>
            <color rgb="FF000000"/>
            <rFont val="Tahoma"/>
            <family val="2"/>
          </rPr>
          <t xml:space="preserve">Alueella vakinaisesti asuvat 75-79 -vuotiaat henkilöt.
</t>
        </r>
      </text>
    </comment>
    <comment ref="AA3" authorId="0" shapeId="0">
      <text>
        <r>
          <rPr>
            <sz val="8"/>
            <color rgb="FF000000"/>
            <rFont val="Tahoma"/>
            <family val="2"/>
          </rPr>
          <t xml:space="preserve">Alueella vakinaisesti asuvat 80-84 -vuotiaat henkilöt.
</t>
        </r>
      </text>
    </comment>
    <comment ref="AB3" authorId="0" shapeId="0">
      <text>
        <r>
          <rPr>
            <sz val="8"/>
            <color rgb="FF000000"/>
            <rFont val="Tahoma"/>
            <family val="2"/>
          </rPr>
          <t xml:space="preserve">Alueella vakinaisesti asuvat yli 84 -vuotiaat henkilöt.
</t>
        </r>
      </text>
    </comment>
    <comment ref="AC3" authorId="0" shapeId="0">
      <text>
        <r>
          <rPr>
            <sz val="8"/>
            <color rgb="FF000000"/>
            <rFont val="Tahoma"/>
            <family val="2"/>
          </rPr>
          <t xml:space="preserve">Alueella asuvien koulutusrakennetiedot koskevat 18 vuotta täyttänyttä väestöä.
</t>
        </r>
      </text>
    </comment>
    <comment ref="AD3" authorId="0" shapeId="0">
      <text>
        <r>
          <rPr>
            <sz val="8"/>
            <color rgb="FF000000"/>
            <rFont val="Tahoma"/>
            <family val="2"/>
          </rPr>
          <t xml:space="preserve">Perusasteen suorittaneet ovat henkilöitä, jotka eivät ole suorittaneet perusasteen jälkeistä tutkintoa. Luokka sisältää myös henkilöt, joiden koulutus on tuntematon.
</t>
        </r>
      </text>
    </comment>
    <comment ref="AE3" authorId="0" shapeId="0">
      <text>
        <r>
          <rPr>
            <sz val="8"/>
            <color rgb="FF000000"/>
            <rFont val="Tahoma"/>
            <family val="2"/>
          </rPr>
          <t xml:space="preserve">Koulutetut (tutkinnon suorittaneet) ovat suorittaneet vähintään keskiasteen tutkinnon.
</t>
        </r>
      </text>
    </comment>
    <comment ref="AF3" authorId="0" shapeId="0">
      <text>
        <r>
          <rPr>
            <sz val="8"/>
            <color rgb="FF000000"/>
            <rFont val="Tahoma"/>
            <family val="2"/>
          </rPr>
          <t xml:space="preserve">Ylioppilastutkinnon suorittaneet sisältää henkilöt, jotka ovat suorittaneet ylioppilastutkinnon.
</t>
        </r>
      </text>
    </comment>
    <comment ref="AG3" authorId="0" shapeId="0">
      <text>
        <r>
          <rPr>
            <sz val="8"/>
            <color rgb="FF000000"/>
            <rFont val="Tahoma"/>
            <family val="2"/>
          </rPr>
          <t xml:space="preserve">Ammatilliset tutkinnot sisältävät toisen asteen (3, pois lukien ylioppilastutkinto), erikoisammattikouluasteen (4) sekä alimman korkea-asteen (5) tutkinnot.
</t>
        </r>
      </text>
    </comment>
    <comment ref="AH3" authorId="0" shapeId="0">
      <text>
        <r>
          <rPr>
            <sz val="8"/>
            <color rgb="FF000000"/>
            <rFont val="Tahoma"/>
            <family val="2"/>
          </rPr>
          <t xml:space="preserve">Alempi korkeakoulututkinto sisältää alemman korkeakouluasteen (6-aste) tutkinnot.
</t>
        </r>
      </text>
    </comment>
    <comment ref="AI3" authorId="0" shapeId="0">
      <text>
        <r>
          <rPr>
            <sz val="8"/>
            <color rgb="FF000000"/>
            <rFont val="Tahoma"/>
            <family val="2"/>
          </rPr>
          <t xml:space="preserve">Ylempi korkeakoulututkinto sisältää ylemmän korkeakouluasteen (7-aste) tutkinnot sekä tutkijakoulutusasteen (8-aste) tutkinnot.
</t>
        </r>
      </text>
    </comment>
    <comment ref="AJ3" authorId="0" shapeId="0">
      <text>
        <r>
          <rPr>
            <sz val="8"/>
            <color rgb="FF000000"/>
            <rFont val="Tahoma"/>
            <family val="2"/>
          </rPr>
          <t xml:space="preserve">Alueella asuvat 18 vuotta täyttäneet.
</t>
        </r>
      </text>
    </comment>
    <comment ref="AK3" authorId="0" shapeId="0">
      <text>
        <r>
          <rPr>
            <sz val="8"/>
            <color rgb="FF000000"/>
            <rFont val="Tahoma"/>
            <family val="2"/>
          </rPr>
          <t xml:space="preserve">18 vuotta täyttäneiden asukkaiden vuositulojen keskiarvo (€).
</t>
        </r>
      </text>
    </comment>
    <comment ref="AL3" authorId="0" shapeId="0">
      <text>
        <r>
          <rPr>
            <sz val="8"/>
            <color rgb="FF000000"/>
            <rFont val="Tahoma"/>
            <family val="2"/>
          </rPr>
          <t xml:space="preserve">Mediaanitulot (€) saadaan, kun 18 vuotta täyttäneet asukkaat asetetaan käytettävissä olevien rahatulojen mukaan suuruusjärjestykseen. Mediaanitulo on keskimmäisen tulonsaajan tulo. Keskimmäisen tulonsaajan kummallekin puolelle jää yhtä monta tulonsaajaa.
</t>
        </r>
      </text>
    </comment>
    <comment ref="AM3" authorId="0" shapeId="0">
      <text>
        <r>
          <rPr>
            <sz val="8"/>
            <color rgb="FF000000"/>
            <rFont val="Tahoma"/>
            <family val="2"/>
          </rPr>
          <t xml:space="preserve">Alimpaan tuloluokkaan kuuluvat asukkaat ansaitsevat enintään 13 005 euroa vuodessa (tulokymmenykset 1-2). Kymmenykset muodostetaan asettamalla kaikki 18 vuotta täyttäneet asukkaat järjestykseen tulojen perusteella ja jakamalla heidät kymmeneen yhtä paljon tapauksia sisältävään osaan.
</t>
        </r>
      </text>
    </comment>
    <comment ref="AN3" authorId="0" shapeId="0">
      <text>
        <r>
          <rPr>
            <sz val="8"/>
            <color rgb="FF000000"/>
            <rFont val="Tahoma"/>
            <family val="2"/>
          </rPr>
          <t xml:space="preserve">Keskimmäiseen tuloluokkaan kuuluvat asukkaat ansaitsevat 13 006 - 31 290 euroa vuodessa (tulokymmenykset 3-8). Kymmenykset muodostetaan asettamalla kaikki 18 vuotta täyttäneet asukkaat järjestykseen tulojen perusteella ja jakamalla heidät kymmeneen yhtä paljon tapauksia sisältävään osaan.
</t>
        </r>
      </text>
    </comment>
    <comment ref="AO3" authorId="0" shapeId="0">
      <text>
        <r>
          <rPr>
            <sz val="8"/>
            <color rgb="FF000000"/>
            <rFont val="Tahoma"/>
            <family val="2"/>
          </rPr>
          <t xml:space="preserve">Ylimpään tuloluokkaan kuuluvat asukkaat ansaitsevat yli 31 291 euroa vuodessa (tulokymmenykset 9-10). Kymmenykset muodostetaan asettamalla kaikki 18 vuotta täyttäneet asukkaat järjestykseen tulojen perusteella ja jakamalla heidät kymmeneen yhtä paljon tapauksia sisältävään osaan.
</t>
        </r>
      </text>
    </comment>
    <comment ref="AP3" authorId="0" shapeId="0">
      <text>
        <r>
          <rPr>
            <sz val="8"/>
            <color rgb="FF000000"/>
            <rFont val="Tahoma"/>
            <family val="2"/>
          </rPr>
          <t xml:space="preserve">Asukkaiden ostovoimakertymä (€) on käytettävissä olevien rahatulojen kertymä.
</t>
        </r>
      </text>
    </comment>
    <comment ref="AQ3" authorId="0" shapeId="0">
      <text>
        <r>
          <rPr>
            <sz val="8"/>
            <color rgb="FF000000"/>
            <rFont val="Tahoma"/>
            <family val="2"/>
          </rPr>
          <t xml:space="preserve">Taloudet yhteensä.
</t>
        </r>
      </text>
    </comment>
    <comment ref="AR3" authorId="0" shapeId="0">
      <text>
        <r>
          <rPr>
            <sz val="8"/>
            <color rgb="FF000000"/>
            <rFont val="Tahoma"/>
            <family val="2"/>
          </rPr>
          <t xml:space="preserve">Talouksien keskikoko on alueella asuvien talouksien koko yhteenlaskettuna ja jaettuna talouksien lukumäärällä.
</t>
        </r>
      </text>
    </comment>
    <comment ref="AS3" authorId="0" shapeId="0">
      <text>
        <r>
          <rPr>
            <sz val="8"/>
            <color rgb="FF000000"/>
            <rFont val="Tahoma"/>
            <family val="2"/>
          </rPr>
          <t xml:space="preserve">Asumisväljyys (m2) on se keskipinta-ala, joka saadaan, kun talouksien asuinhuoneistojen yhteispinta-ala jaetaan asukkaiden lukumäärällä.
</t>
        </r>
      </text>
    </comment>
    <comment ref="AT3" authorId="0" shapeId="0">
      <text>
        <r>
          <rPr>
            <sz val="8"/>
            <color rgb="FF000000"/>
            <rFont val="Tahoma"/>
            <family val="2"/>
          </rPr>
          <t xml:space="preserve">Nuoret yksinasuvat ovat alle 35 -vuotiaita.
</t>
        </r>
      </text>
    </comment>
    <comment ref="AU3" authorId="0" shapeId="0">
      <text>
        <r>
          <rPr>
            <sz val="8"/>
            <color rgb="FF000000"/>
            <rFont val="Tahoma"/>
            <family val="2"/>
          </rPr>
          <t xml:space="preserve">Lapsettomien nuorten parien viitehenkilö on alle 35 -vuotias. Viitehenkilöllä tarkoitetaan asuntokunnan eli talouden suurituloisinta henkilöä.
</t>
        </r>
      </text>
    </comment>
    <comment ref="AV3" authorId="0" shapeId="0">
      <text>
        <r>
          <rPr>
            <sz val="8"/>
            <color rgb="FF000000"/>
            <rFont val="Tahoma"/>
            <family val="2"/>
          </rPr>
          <t xml:space="preserve">Lapsitalouksiin on luettu ne taloudet, joissa vähintään yksi lapsi on 0-17 -vuotias. Myös yksinasuvat, alle 18 vuotiaat lapset sisältyvät tähän ryhmään.
</t>
        </r>
      </text>
    </comment>
    <comment ref="AW3" authorId="0" shapeId="0">
      <text>
        <r>
          <rPr>
            <sz val="8"/>
            <color rgb="FF000000"/>
            <rFont val="Tahoma"/>
            <family val="2"/>
          </rPr>
          <t xml:space="preserve">Pienten lasten (alle 3 -vuotiaita lapsia) taloudet ovat talouksia, joissa on vähintään yksi alle kolmevuotias lapsi.
</t>
        </r>
      </text>
    </comment>
    <comment ref="AX3" authorId="0" shapeId="0">
      <text>
        <r>
          <rPr>
            <sz val="8"/>
            <color rgb="FF000000"/>
            <rFont val="Tahoma"/>
            <family val="2"/>
          </rPr>
          <t xml:space="preserve">Alle kouluikäisten (alle 7 -vuotiaita lapsia) lasten taloudet ovat talouksia, joissa on vähintään yksi alle seitsemänvuotias lapsi.
</t>
        </r>
      </text>
    </comment>
    <comment ref="AY3" authorId="0" shapeId="0">
      <text>
        <r>
          <rPr>
            <sz val="8"/>
            <color rgb="FF000000"/>
            <rFont val="Tahoma"/>
            <family val="2"/>
          </rPr>
          <t xml:space="preserve">Kouluikäisten (7-12 -vuotaita lapsia) lasten taloudet ovat talouksia, joissa on vähintään yksi 7-12 -vuotias lapsi.
</t>
        </r>
      </text>
    </comment>
    <comment ref="AZ3" authorId="0" shapeId="0">
      <text>
        <r>
          <rPr>
            <sz val="8"/>
            <color rgb="FF000000"/>
            <rFont val="Tahoma"/>
            <family val="2"/>
          </rPr>
          <t xml:space="preserve">Teini-ikäisten lasten (13-17 -vuotiaita lapsia) taloudet ovat talouksia, joissa on vähintään yksi 13-17 -vuotias lapsi. Myös yksinasuvat, tai muiden alaikäisten kanssa asuvat alle 18 vuotiaat lapset sisältyvät tähän ryhmään. Huom! Talous, jossa on eri-ikäisiä lapsia, voi kuulua yhtä aikaa eri luokkiin. Jos samanikäisiä lapsia on useampia, on kukin talous luettu mukaan lapsitalouksiin vain kerran.
</t>
        </r>
      </text>
    </comment>
    <comment ref="BA3" authorId="0" shapeId="0">
      <text>
        <r>
          <rPr>
            <sz val="8"/>
            <color rgb="FF000000"/>
            <rFont val="Tahoma"/>
            <family val="2"/>
          </rPr>
          <t xml:space="preserve">Aikuistalouksissa kaikki talouden jäsenet ovat 18 - 64 -vuotiaita.
</t>
        </r>
      </text>
    </comment>
    <comment ref="BB3" authorId="0" shapeId="0">
      <text>
        <r>
          <rPr>
            <sz val="8"/>
            <color rgb="FF000000"/>
            <rFont val="Tahoma"/>
            <family val="2"/>
          </rPr>
          <t xml:space="preserve">Eläkeikäisten talouksissa vähintään yksi talouden jäsen on vähintään 65 -vuotias.
</t>
        </r>
      </text>
    </comment>
    <comment ref="BC3" authorId="0" shapeId="0">
      <text>
        <r>
          <rPr>
            <sz val="8"/>
            <color rgb="FF000000"/>
            <rFont val="Tahoma"/>
            <family val="2"/>
          </rPr>
          <t xml:space="preserve">Omistusasunnoissa asuvat taloudet ovat talouksia, joiden asunnon hallintaperuste on omistusasunto. Omistusasunnoiksi katsotaan sekä kiinteistön että asunto-osakkeiden omistukseen perustuvat asunnot.
</t>
        </r>
      </text>
    </comment>
    <comment ref="BD3" authorId="0" shapeId="0">
      <text>
        <r>
          <rPr>
            <sz val="8"/>
            <color rgb="FF000000"/>
            <rFont val="Tahoma"/>
            <family val="2"/>
          </rPr>
          <t xml:space="preserve">Vuokra-asunnoissa asuvat taloudet ovat talouksia joiden asunnot ovat hallintaperusteeltaan vuokra-, arava-, korkotukivuokra- ja asumisoikeusasuntoja.
</t>
        </r>
      </text>
    </comment>
    <comment ref="BE3" authorId="0" shapeId="0">
      <text>
        <r>
          <rPr>
            <sz val="8"/>
            <color rgb="FF000000"/>
            <rFont val="Tahoma"/>
            <family val="2"/>
          </rPr>
          <t xml:space="preserve">Muissa asunnoissa asuvat taloudet ovat talouksia, joiden asuntojen hallintaperuste on muu (esim. syytinki, sukulaisuus) tai tuntematon.
</t>
        </r>
      </text>
    </comment>
    <comment ref="BF3" authorId="0" shapeId="0">
      <text>
        <r>
          <rPr>
            <sz val="8"/>
            <color rgb="FF000000"/>
            <rFont val="Tahoma"/>
            <family val="2"/>
          </rPr>
          <t xml:space="preserve">Talouksien lukumäärä ilmoittaa alueella asuvien talouksien lukumäärän.
</t>
        </r>
      </text>
    </comment>
    <comment ref="BG3" authorId="0" shapeId="0">
      <text>
        <r>
          <rPr>
            <sz val="8"/>
            <color rgb="FF000000"/>
            <rFont val="Tahoma"/>
            <family val="2"/>
          </rPr>
          <t xml:space="preserve">Talouksien keskitulot (€) on talouksien käytettävissä olevien rahatulojen vuositulojen keskiarvo.
</t>
        </r>
      </text>
    </comment>
    <comment ref="BH3" authorId="0" shapeId="0">
      <text>
        <r>
          <rPr>
            <sz val="8"/>
            <color rgb="FF000000"/>
            <rFont val="Tahoma"/>
            <family val="2"/>
          </rPr>
          <t xml:space="preserve">Talouksien mediaanitulot (€) saadaan, kun kaikki taloudet asetetaan käytettävissä olevien rahatulojen mukaan suuruusjärjestykseen. Mediaanitulo on keskimmäisen talouden tulo. Keskimmäisen talouden kummallekin puolelle jää yhtä monta taloutta.
</t>
        </r>
      </text>
    </comment>
    <comment ref="BI3" authorId="0" shapeId="0">
      <text>
        <r>
          <rPr>
            <sz val="8"/>
            <color rgb="FF000000"/>
            <rFont val="Tahoma"/>
            <family val="2"/>
          </rPr>
          <t xml:space="preserve">Alimpaan tuloluokkaan kuuluvat taloudet ansaitsevat enintään 16 703 euroa vuodessa (tulokymmenykset 1-2). Kymmenykset muodostetaan asettamalla kaikki asuntoväestöön kuuluvat henkilöt järjestykseen talouksien ekvivalenttien käytettävissä olevien tulojen perusteella ja jakamalla heidät kymmeneen yhtä paljon tapauksia sisältävään osaan.
</t>
        </r>
      </text>
    </comment>
    <comment ref="BJ3" authorId="0" shapeId="0">
      <text>
        <r>
          <rPr>
            <sz val="8"/>
            <color rgb="FF000000"/>
            <rFont val="Tahoma"/>
            <family val="2"/>
          </rPr>
          <t xml:space="preserve">Keskimmäiseen tuloluokkaan kuuluvat taloudet ansaitsevat 16 704 - 34 549 euroa vuodessa (tulokymmenykset 3-8). Kymmenykset muodostetaan asettamalla kaikki asuntoväestöön kuuluvat henkilöt järjestykseen talouksien ekvivalenttien käytettävissä olevien tulojen perusteella ja jakamalla heidät kymmeneen yhtä paljon tapauksia sisältävään osaan.
</t>
        </r>
      </text>
    </comment>
    <comment ref="BK3" authorId="0" shapeId="0">
      <text>
        <r>
          <rPr>
            <sz val="8"/>
            <color rgb="FF000000"/>
            <rFont val="Tahoma"/>
            <family val="2"/>
          </rPr>
          <t xml:space="preserve">Ylimpään tuloluokkaan kuuluvat taloudet ansaitsevat yli 34 550 euroa vuodessa (tulokymmenykset 9-10). Kymmenykset muodostetaan asettamalla kaikki asuntoväestöön kuuluvat henkilöt järjestykseen talouksien ekvivalenttien käytettävissä olevien tulojen perusteella ja jakamalla heidät kymmeneen yhtä paljon tapauksia sisältävään osaan.
</t>
        </r>
      </text>
    </comment>
    <comment ref="BL3" authorId="0" shapeId="0">
      <text>
        <r>
          <rPr>
            <sz val="8"/>
            <color rgb="FF000000"/>
            <rFont val="Tahoma"/>
            <family val="2"/>
          </rPr>
          <t xml:space="preserve">Talouksien ostovoimakertymä (€) on käytettävissä olevien rahatulojen kertymä.
</t>
        </r>
      </text>
    </comment>
    <comment ref="BM3" authorId="0" shapeId="0">
      <text>
        <r>
          <rPr>
            <sz val="8"/>
            <color rgb="FF000000"/>
            <rFont val="Tahoma"/>
            <family val="2"/>
          </rPr>
          <t xml:space="preserve">Kesämökeiksi luetaan kaikki rakennukset, joiden käyttötarkoitus vuoden viimeisenä päivänä on vapaa-ajan asuinrakennus tai joita kyseisenä ajankohtana käytetään vapaa-ajan asumiseen. Liiketoimintaa palvelevia lomamökkejä ja lomakylien rakennuksia ei lueta vapaa-ajan asuinrakennuksiksi.
</t>
        </r>
      </text>
    </comment>
    <comment ref="BN3" authorId="0" shapeId="0">
      <text>
        <r>
          <rPr>
            <sz val="8"/>
            <color rgb="FF000000"/>
            <rFont val="Tahoma"/>
            <family val="2"/>
          </rPr>
          <t xml:space="preserve">Rakennusten lukumäärä yhteensä.
</t>
        </r>
      </text>
    </comment>
    <comment ref="BO3" authorId="0" shapeId="0">
      <text>
        <r>
          <rPr>
            <sz val="8"/>
            <color rgb="FF000000"/>
            <rFont val="Tahoma"/>
            <family val="2"/>
          </rPr>
          <t xml:space="preserve">Muut rakennukset yhteensä kertoo niiden rakennusten lukumäärän alueittain, joiden käyttötarkoitus on muu kuin asuminen (esim. liike-, toimisto- tai varastorakennus).
</t>
        </r>
      </text>
    </comment>
    <comment ref="BP3" authorId="0" shapeId="0">
      <text>
        <r>
          <rPr>
            <sz val="8"/>
            <color rgb="FF000000"/>
            <rFont val="Tahoma"/>
            <family val="2"/>
          </rPr>
          <t xml:space="preserve">Asuinrakennusten lukumäärä kertoo niiden rakennusten lukumäärän alueittain, joiden käyttötarkoitus on asuminen.
</t>
        </r>
      </text>
    </comment>
    <comment ref="BQ3" authorId="0" shapeId="0">
      <text>
        <r>
          <rPr>
            <sz val="8"/>
            <color rgb="FF000000"/>
            <rFont val="Tahoma"/>
            <family val="2"/>
          </rPr>
          <t xml:space="preserve">Asuntojen lukumäärä kertoo asuntojen lukumäärän asuinrakennuksissa alueittain. Asunnolla eli asuinhuoneistolla tarkoitetaan keittiöllä, keittokomerolla tai keittotilalla varustettua yhden asuinhuoneen tai useampia asuinhuoneita käsittävää, ympärivuotiseen asumiseen tarkoitettua kokonaisuutta, jonka huoneistoala on vähintään 7 m².
</t>
        </r>
      </text>
    </comment>
    <comment ref="BR3" authorId="0" shapeId="0">
      <text>
        <r>
          <rPr>
            <sz val="8"/>
            <color rgb="FF000000"/>
            <rFont val="Tahoma"/>
            <family val="2"/>
          </rPr>
          <t xml:space="preserve">Asuntojen keskipinta-ala (m2) on kaikkien asuinhuoneistojen pinta-ala jaettuna niiden lukumäärällä.
</t>
        </r>
      </text>
    </comment>
    <comment ref="BS3" authorId="0" shapeId="0">
      <text>
        <r>
          <rPr>
            <sz val="8"/>
            <color rgb="FF000000"/>
            <rFont val="Tahoma"/>
            <family val="2"/>
          </rPr>
          <t xml:space="preserve">Pientaloasunnot ovat asuntoja, jotka talotyypin mukaan ovat erillisiä pientaloja (omakoti- ja paritalot) tai rivi- ja ketjutaloja (sisältävät vähintään kolme kytkettyä asuntoa).
</t>
        </r>
      </text>
    </comment>
    <comment ref="BT3" authorId="0" shapeId="0">
      <text>
        <r>
          <rPr>
            <sz val="8"/>
            <color rgb="FF000000"/>
            <rFont val="Tahoma"/>
            <family val="2"/>
          </rPr>
          <t xml:space="preserve">Kerrostaloasunnot ovat asuntoja, jotka talotyypin mukaan ovat asuinkerrostaloja. Asuinkerrostaloryhmään kuuluvat vähintään kolmen asunnon talot, joissa ainakin kaksi asuntoa sijaitsee päällekkäin.
</t>
        </r>
      </text>
    </comment>
    <comment ref="BU3" authorId="0" shapeId="0">
      <text>
        <r>
          <rPr>
            <sz val="8"/>
            <color rgb="FF000000"/>
            <rFont val="Tahoma"/>
            <family val="2"/>
          </rPr>
          <t xml:space="preserve">Työpaikat yhteensä on tietyllä alueella työskentelevien henkilöiden lukumäärä. Jokainen työllinen henkilö muodostaa tällöin yhden työpaikan. Lukuun sisältyvät myös osa-aikaiset työntekijät.
</t>
        </r>
      </text>
    </comment>
    <comment ref="BV3" authorId="0" shapeId="0">
      <text>
        <r>
          <rPr>
            <sz val="8"/>
            <color rgb="FF000000"/>
            <rFont val="Tahoma"/>
            <family val="2"/>
          </rPr>
          <t xml:space="preserve">Alkutuotantoon kuuluvat:
</t>
        </r>
      </text>
    </comment>
    <comment ref="BW3" authorId="0" shapeId="0">
      <text>
        <r>
          <rPr>
            <sz val="8"/>
            <color rgb="FF000000"/>
            <rFont val="Tahoma"/>
            <family val="2"/>
          </rPr>
          <t xml:space="preserve">Jalostukseen kuuluvat:
</t>
        </r>
      </text>
    </comment>
    <comment ref="BX3" authorId="0" shapeId="0">
      <text>
        <r>
          <rPr>
            <sz val="8"/>
            <color rgb="FF000000"/>
            <rFont val="Tahoma"/>
            <family val="2"/>
          </rPr>
          <t xml:space="preserve">Palveluihin kuuluvat:
</t>
        </r>
      </text>
    </comment>
    <comment ref="BY3" authorId="0" shapeId="0">
      <text>
        <r>
          <rPr>
            <sz val="8"/>
            <color rgb="FF000000"/>
            <rFont val="Tahoma"/>
            <family val="2"/>
          </rPr>
          <t xml:space="preserve">Tarkan kuvauksen toimialan sisällöstä saa julkaisusta Toimialaluokitus TOL 2008. Tilastokeskus 2008, Käsikirjoja 4
</t>
        </r>
      </text>
    </comment>
    <comment ref="BZ3" authorId="0" shapeId="0">
      <text>
        <r>
          <rPr>
            <sz val="8"/>
            <color rgb="FF000000"/>
            <rFont val="Tahoma"/>
            <family val="2"/>
          </rPr>
          <t xml:space="preserve">Tarkan kuvauksen toimialan sisällöstä saa julkaisusta Toimialaluokitus TOL 2008. Tilastokeskus 2008, Käsikirjoja 4
</t>
        </r>
      </text>
    </comment>
    <comment ref="CA3" authorId="0" shapeId="0">
      <text>
        <r>
          <rPr>
            <sz val="8"/>
            <color rgb="FF000000"/>
            <rFont val="Tahoma"/>
            <family val="2"/>
          </rPr>
          <t xml:space="preserve">Tarkan kuvauksen toimialan sisällöstä saa julkaisusta Toimialaluokitus TOL 2008. Tilastokeskus 2008, Käsikirjoja 4
</t>
        </r>
      </text>
    </comment>
    <comment ref="CB3" authorId="0" shapeId="0">
      <text>
        <r>
          <rPr>
            <sz val="8"/>
            <color rgb="FF000000"/>
            <rFont val="Tahoma"/>
            <family val="2"/>
          </rPr>
          <t xml:space="preserve">Tarkan kuvauksen toimialan sisällöstä saa julkaisusta Toimialaluokitus TOL 2008. Tilastokeskus 2008, Käsikirjoja 4
</t>
        </r>
      </text>
    </comment>
    <comment ref="CC3" authorId="0" shapeId="0">
      <text>
        <r>
          <rPr>
            <sz val="8"/>
            <color rgb="FF000000"/>
            <rFont val="Tahoma"/>
            <family val="2"/>
          </rPr>
          <t xml:space="preserve">Tarkan kuvauksen toimialan sisällöstä saa julkaisusta Toimialaluokitus TOL 2008. Tilastokeskus 2008, Käsikirjoja 4
</t>
        </r>
      </text>
    </comment>
    <comment ref="CD3" authorId="0" shapeId="0">
      <text>
        <r>
          <rPr>
            <sz val="8"/>
            <color rgb="FF000000"/>
            <rFont val="Tahoma"/>
            <family val="2"/>
          </rPr>
          <t xml:space="preserve">Tarkan kuvauksen toimialan sisällöstä saa julkaisusta Toimialaluokitus TOL 2008. Tilastokeskus 2008, Käsikirjoja 4
</t>
        </r>
      </text>
    </comment>
    <comment ref="CE3" authorId="0" shapeId="0">
      <text>
        <r>
          <rPr>
            <sz val="8"/>
            <color rgb="FF000000"/>
            <rFont val="Tahoma"/>
            <family val="2"/>
          </rPr>
          <t xml:space="preserve">Tarkan kuvauksen toimialan sisällöstä saa julkaisusta Toimialaluokitus TOL 2008. Tilastokeskus 2008, Käsikirjoja 4
</t>
        </r>
      </text>
    </comment>
    <comment ref="CF3" authorId="0" shapeId="0">
      <text>
        <r>
          <rPr>
            <sz val="8"/>
            <color rgb="FF000000"/>
            <rFont val="Tahoma"/>
            <family val="2"/>
          </rPr>
          <t xml:space="preserve">Tarkan kuvauksen toimialan sisällöstä saa julkaisusta Toimialaluokitus TOL 2008. Tilastokeskus 2008, Käsikirjoja 4
</t>
        </r>
      </text>
    </comment>
    <comment ref="CG3" authorId="0" shapeId="0">
      <text>
        <r>
          <rPr>
            <sz val="8"/>
            <color rgb="FF000000"/>
            <rFont val="Tahoma"/>
            <family val="2"/>
          </rPr>
          <t xml:space="preserve">Tarkan kuvauksen toimialan sisällöstä saa julkaisusta Toimialaluokitus TOL 2008. Tilastokeskus 2008, Käsikirjoja 4
</t>
        </r>
      </text>
    </comment>
    <comment ref="CH3" authorId="0" shapeId="0">
      <text>
        <r>
          <rPr>
            <sz val="8"/>
            <color rgb="FF000000"/>
            <rFont val="Tahoma"/>
            <family val="2"/>
          </rPr>
          <t xml:space="preserve">Tarkan kuvauksen toimialan sisällöstä saa julkaisusta Toimialaluokitus TOL 2008. Tilastokeskus 2008, Käsikirjoja 4
</t>
        </r>
      </text>
    </comment>
    <comment ref="CI3" authorId="0" shapeId="0">
      <text>
        <r>
          <rPr>
            <sz val="8"/>
            <color rgb="FF000000"/>
            <rFont val="Tahoma"/>
            <family val="2"/>
          </rPr>
          <t xml:space="preserve">Tarkan kuvauksen toimialan sisällöstä saa julkaisusta Toimialaluokitus TOL 2008. Tilastokeskus 2008, Käsikirjoja 4
</t>
        </r>
      </text>
    </comment>
    <comment ref="CJ3" authorId="0" shapeId="0">
      <text>
        <r>
          <rPr>
            <sz val="8"/>
            <color rgb="FF000000"/>
            <rFont val="Tahoma"/>
            <family val="2"/>
          </rPr>
          <t xml:space="preserve">Tarkan kuvauksen toimialan sisällöstä saa julkaisusta Toimialaluokitus TOL 2008. Tilastokeskus 2008, Käsikirjoja 4
</t>
        </r>
      </text>
    </comment>
    <comment ref="CK3" authorId="0" shapeId="0">
      <text>
        <r>
          <rPr>
            <sz val="8"/>
            <color rgb="FF000000"/>
            <rFont val="Tahoma"/>
            <family val="2"/>
          </rPr>
          <t xml:space="preserve">Tarkan kuvauksen toimialan sisällöstä saa julkaisusta Toimialaluokitus TOL 2008. Tilastokeskus 2008, Käsikirjoja 4
</t>
        </r>
      </text>
    </comment>
    <comment ref="CL3" authorId="0" shapeId="0">
      <text>
        <r>
          <rPr>
            <sz val="8"/>
            <color rgb="FF000000"/>
            <rFont val="Tahoma"/>
            <family val="2"/>
          </rPr>
          <t xml:space="preserve">Tarkan kuvauksen toimialan sisällöstä saa julkaisusta Toimialaluokitus TOL 2008. Tilastokeskus 2008, Käsikirjoja 4
</t>
        </r>
      </text>
    </comment>
    <comment ref="CM3" authorId="0" shapeId="0">
      <text>
        <r>
          <rPr>
            <sz val="8"/>
            <color rgb="FF000000"/>
            <rFont val="Tahoma"/>
            <family val="2"/>
          </rPr>
          <t xml:space="preserve">Tarkan kuvauksen toimialan sisällöstä saa julkaisusta Toimialaluokitus TOL 2008. Tilastokeskus 2008, Käsikirjoja 4
</t>
        </r>
      </text>
    </comment>
    <comment ref="CN3" authorId="0" shapeId="0">
      <text>
        <r>
          <rPr>
            <sz val="8"/>
            <color rgb="FF000000"/>
            <rFont val="Tahoma"/>
            <family val="2"/>
          </rPr>
          <t xml:space="preserve">Tarkan kuvauksen toimialan sisällöstä saa julkaisusta Toimialaluokitus TOL 2008. Tilastokeskus 2008, Käsikirjoja 4
</t>
        </r>
      </text>
    </comment>
    <comment ref="CO3" authorId="0" shapeId="0">
      <text>
        <r>
          <rPr>
            <sz val="8"/>
            <color rgb="FF000000"/>
            <rFont val="Tahoma"/>
            <family val="2"/>
          </rPr>
          <t xml:space="preserve">Tarkan kuvauksen toimialan sisällöstä saa julkaisusta Toimialaluokitus TOL 2008. Tilastokeskus 2008, Käsikirjoja 4
</t>
        </r>
      </text>
    </comment>
    <comment ref="CP3" authorId="0" shapeId="0">
      <text>
        <r>
          <rPr>
            <sz val="8"/>
            <color rgb="FF000000"/>
            <rFont val="Tahoma"/>
            <family val="2"/>
          </rPr>
          <t xml:space="preserve">Tarkan kuvauksen toimialan sisällöstä saa julkaisusta Toimialaluokitus TOL 2008. Tilastokeskus 2008, Käsikirjoja 4
</t>
        </r>
      </text>
    </comment>
    <comment ref="CQ3" authorId="0" shapeId="0">
      <text>
        <r>
          <rPr>
            <sz val="8"/>
            <color rgb="FF000000"/>
            <rFont val="Tahoma"/>
            <family val="2"/>
          </rPr>
          <t xml:space="preserve">Tarkan kuvauksen toimialan sisällöstä saa julkaisusta Toimialaluokitus TOL 2008. Tilastokeskus 2008, Käsikirjoja 4
</t>
        </r>
      </text>
    </comment>
    <comment ref="CR3" authorId="0" shapeId="0">
      <text>
        <r>
          <rPr>
            <sz val="8"/>
            <color rgb="FF000000"/>
            <rFont val="Tahoma"/>
            <family val="2"/>
          </rPr>
          <t xml:space="preserve">Tarkan kuvauksen toimialan sisällöstä saa julkaisusta Toimialaluokitus TOL 2008. Tilastokeskus 2008, Käsikirjoja 4
</t>
        </r>
      </text>
    </comment>
    <comment ref="CS3" authorId="0" shapeId="0">
      <text>
        <r>
          <rPr>
            <sz val="8"/>
            <color rgb="FF000000"/>
            <rFont val="Tahoma"/>
            <family val="2"/>
          </rPr>
          <t xml:space="preserve">Tarkan kuvauksen toimialan sisällöstä saa julkaisusta Toimialaluokitus TOL 2008. Tilastokeskus 2008, Käsikirjoja 4
</t>
        </r>
      </text>
    </comment>
    <comment ref="CT3" authorId="0" shapeId="0">
      <text>
        <r>
          <rPr>
            <sz val="8"/>
            <color rgb="FF000000"/>
            <rFont val="Tahoma"/>
            <family val="2"/>
          </rPr>
          <t xml:space="preserve">Tarkan kuvauksen toimialan sisällöstä saa julkaisusta Toimialaluokitus TOL 2008. Tilastokeskus 2008, Käsikirjoja 4
</t>
        </r>
      </text>
    </comment>
    <comment ref="CU3" authorId="0" shapeId="0">
      <text>
        <r>
          <rPr>
            <sz val="8"/>
            <color rgb="FF000000"/>
            <rFont val="Tahoma"/>
            <family val="2"/>
          </rPr>
          <t xml:space="preserve">Asukkailla tarkoitetaan alueella vakinaisesti asuvaa väestöä.
</t>
        </r>
      </text>
    </comment>
    <comment ref="CV3" authorId="0" shapeId="0">
      <text>
        <r>
          <rPr>
            <sz val="8"/>
            <color rgb="FF000000"/>
            <rFont val="Tahoma"/>
            <family val="2"/>
          </rPr>
          <t xml:space="preserve">Työlliseen työvoimaan luetaan kaikki 18-74 -vuotiaat henkilöt, jotka olivat ansiotyössä vuoden viimeisellä viikolla.
</t>
        </r>
      </text>
    </comment>
    <comment ref="CW3" authorId="0" shapeId="0">
      <text>
        <r>
          <rPr>
            <sz val="8"/>
            <color rgb="FF000000"/>
            <rFont val="Tahoma"/>
            <family val="2"/>
          </rPr>
          <t xml:space="preserve">Työttömään työvoimaan luetaan vuoden viimeisenä työpäivänä työttömänä olleet 15-64 -vuotiaat henkilöt.
</t>
        </r>
      </text>
    </comment>
    <comment ref="CX3" authorId="0" shapeId="0">
      <text>
        <r>
          <rPr>
            <sz val="8"/>
            <color rgb="FF000000"/>
            <rFont val="Tahoma"/>
            <family val="2"/>
          </rPr>
          <t xml:space="preserve">0-14 -vuotiaat lapset.
</t>
        </r>
      </text>
    </comment>
    <comment ref="CY3" authorId="0" shapeId="0">
      <text>
        <r>
          <rPr>
            <sz val="8"/>
            <color rgb="FF000000"/>
            <rFont val="Tahoma"/>
            <family val="2"/>
          </rPr>
          <t xml:space="preserve">Opiskelijoiksi katsotaan ne henkilöt, jotka opiskelevat päätoimisesti eivätkä ole ansiotyössä tai työttömänä. Määrittely tapahtuu henkilön syyskuun tilanteen mukaan.
</t>
        </r>
      </text>
    </comment>
    <comment ref="CZ3" authorId="0" shapeId="0">
      <text>
        <r>
          <rPr>
            <sz val="8"/>
            <color rgb="FF000000"/>
            <rFont val="Tahoma"/>
            <family val="2"/>
          </rPr>
          <t xml:space="preserve">Eläkeläisiä ovat kaikki ne henkilöt, jotka saavat Kansaneläkelaitoksen tai Eläketurvakeskuksen tietojen mukaan eläkettä (pois lukien osa-aika- ja perhe-eläke) tai joilla on eläketuloja. Jos eläkettä saava henkilö on samanaikaisesti ansiotyössä, luetaan hänet työlliseksi.
</t>
        </r>
      </text>
    </comment>
    <comment ref="DA3" authorId="0" shapeId="0">
      <text>
        <r>
          <rPr>
            <sz val="8"/>
            <color rgb="FF000000"/>
            <rFont val="Tahoma"/>
            <family val="2"/>
          </rPr>
          <t xml:space="preserve">Muut- ryhmään kuuluvat kaikki muut työvoiman ulkopuolella olevat kuin lapset (0 14-v.), opiskelijat ja eläkeläiset. Muut- ryhmä sisältää mm. varusmiehet.
</t>
        </r>
      </text>
    </comment>
  </commentList>
</comments>
</file>

<file path=xl/comments2.xml><?xml version="1.0" encoding="utf-8"?>
<comments xmlns="http://schemas.openxmlformats.org/spreadsheetml/2006/main">
  <authors>
    <author>DefaultAppPool</author>
  </authors>
  <commentList>
    <comment ref="B1" authorId="0" shapeId="0">
      <text>
        <r>
          <rPr>
            <sz val="8"/>
            <color rgb="FF000000"/>
            <rFont val="Tahoma"/>
            <family val="2"/>
          </rPr>
          <t xml:space="preserve">Postinumeroalueen maantieteellisen keskipisteen x-koordinaatti
</t>
        </r>
      </text>
    </comment>
    <comment ref="C1" authorId="0" shapeId="0">
      <text>
        <r>
          <rPr>
            <sz val="8"/>
            <color rgb="FF000000"/>
            <rFont val="Tahoma"/>
            <family val="2"/>
          </rPr>
          <t xml:space="preserve">Postinumeroalueen maantieteellisen keskipisteen y-koordinaatti
</t>
        </r>
      </text>
    </comment>
    <comment ref="D1" authorId="0" shapeId="0">
      <text>
        <r>
          <rPr>
            <sz val="8"/>
            <color rgb="FF000000"/>
            <rFont val="Tahoma"/>
            <family val="2"/>
          </rPr>
          <t xml:space="preserve">Postinumeroalueen pinta-ala (m2)
</t>
        </r>
      </text>
    </comment>
    <comment ref="E1" authorId="0" shapeId="0">
      <text>
        <r>
          <rPr>
            <sz val="8"/>
            <color rgb="FF000000"/>
            <rFont val="Tahoma"/>
            <family val="2"/>
          </rPr>
          <t xml:space="preserve">Asukkailla tarkoitetaan alueella vakinaisesti asuvaa väestöä.
</t>
        </r>
      </text>
    </comment>
    <comment ref="F1" authorId="0" shapeId="0">
      <text>
        <r>
          <rPr>
            <sz val="8"/>
            <color rgb="FF000000"/>
            <rFont val="Tahoma"/>
            <family val="2"/>
          </rPr>
          <t xml:space="preserve">Alueella vakinaisesti asuvat naispuoliset henkilöt.
</t>
        </r>
      </text>
    </comment>
    <comment ref="G1" authorId="0" shapeId="0">
      <text>
        <r>
          <rPr>
            <sz val="8"/>
            <color rgb="FF000000"/>
            <rFont val="Tahoma"/>
            <family val="2"/>
          </rPr>
          <t xml:space="preserve">Alueella vakinaisesti asuvat miespuoliset henkilöt.
</t>
        </r>
      </text>
    </comment>
    <comment ref="H1" authorId="0" shapeId="0">
      <text>
        <r>
          <rPr>
            <sz val="8"/>
            <color rgb="FF000000"/>
            <rFont val="Tahoma"/>
            <family val="2"/>
          </rPr>
          <t xml:space="preserve">Asukkaiden keski-ikä on asukkaiden iän keskiarvo alueittain. Keskiarvoa laskettaessa on kunkin asukkaan ikään lisätty puoli vuotta, jonka jälkeen ikäsumma on jaettu asukkaiden lukumäärällä.
</t>
        </r>
      </text>
    </comment>
    <comment ref="I1" authorId="0" shapeId="0">
      <text>
        <r>
          <rPr>
            <sz val="8"/>
            <color rgb="FF000000"/>
            <rFont val="Tahoma"/>
            <family val="2"/>
          </rPr>
          <t xml:space="preserve">Alueella vakinaisesti asuvat 0-2 -vuotiaat henkilöt.
</t>
        </r>
      </text>
    </comment>
    <comment ref="J1" authorId="0" shapeId="0">
      <text>
        <r>
          <rPr>
            <sz val="8"/>
            <color rgb="FF000000"/>
            <rFont val="Tahoma"/>
            <family val="2"/>
          </rPr>
          <t xml:space="preserve">Alueella vakinaisesti asuvat 3-6 -vuotiaat henkilöt.
</t>
        </r>
      </text>
    </comment>
    <comment ref="K1" authorId="0" shapeId="0">
      <text>
        <r>
          <rPr>
            <sz val="8"/>
            <color rgb="FF000000"/>
            <rFont val="Tahoma"/>
            <family val="2"/>
          </rPr>
          <t xml:space="preserve">Alueella vakinaisesti asuvat 7-12 -vuotiaat henkilöt.
</t>
        </r>
      </text>
    </comment>
    <comment ref="L1" authorId="0" shapeId="0">
      <text>
        <r>
          <rPr>
            <sz val="8"/>
            <color rgb="FF000000"/>
            <rFont val="Tahoma"/>
            <family val="2"/>
          </rPr>
          <t xml:space="preserve">Alueella vakinaisesti asuvat 13-15 -vuotiaat henkilöt.
</t>
        </r>
      </text>
    </comment>
    <comment ref="M1" authorId="0" shapeId="0">
      <text>
        <r>
          <rPr>
            <sz val="8"/>
            <color rgb="FF000000"/>
            <rFont val="Tahoma"/>
            <family val="2"/>
          </rPr>
          <t xml:space="preserve">Alueella vakinaisesti asuvat 16-17 -vuotiaat henkilöt.
</t>
        </r>
      </text>
    </comment>
    <comment ref="N1" authorId="0" shapeId="0">
      <text>
        <r>
          <rPr>
            <sz val="8"/>
            <color rgb="FF000000"/>
            <rFont val="Tahoma"/>
            <family val="2"/>
          </rPr>
          <t xml:space="preserve">Alueella vakinaisesti asuvat 18-19 -vuotiaat henkilöt.
</t>
        </r>
      </text>
    </comment>
    <comment ref="O1" authorId="0" shapeId="0">
      <text>
        <r>
          <rPr>
            <sz val="8"/>
            <color rgb="FF000000"/>
            <rFont val="Tahoma"/>
            <family val="2"/>
          </rPr>
          <t xml:space="preserve">Alueella vakinaisesti asuvat 20-24 -vuotiaat henkilöt.
</t>
        </r>
      </text>
    </comment>
    <comment ref="P1" authorId="0" shapeId="0">
      <text>
        <r>
          <rPr>
            <sz val="8"/>
            <color rgb="FF000000"/>
            <rFont val="Tahoma"/>
            <family val="2"/>
          </rPr>
          <t xml:space="preserve">Alueella vakinaisesti asuvat 25-29 -vuotiaat henkilöt.
</t>
        </r>
      </text>
    </comment>
    <comment ref="Q1" authorId="0" shapeId="0">
      <text>
        <r>
          <rPr>
            <sz val="8"/>
            <color rgb="FF000000"/>
            <rFont val="Tahoma"/>
            <family val="2"/>
          </rPr>
          <t xml:space="preserve">Alueella vakinaisesti asuvat 30-34 -vuotiaat henkilöt.
</t>
        </r>
      </text>
    </comment>
    <comment ref="R1" authorId="0" shapeId="0">
      <text>
        <r>
          <rPr>
            <sz val="8"/>
            <color rgb="FF000000"/>
            <rFont val="Tahoma"/>
            <family val="2"/>
          </rPr>
          <t xml:space="preserve">Alueella vakinaisesti asuvat 35-39 -vuotiaat henkilöt.
</t>
        </r>
      </text>
    </comment>
    <comment ref="S1" authorId="0" shapeId="0">
      <text>
        <r>
          <rPr>
            <sz val="8"/>
            <color rgb="FF000000"/>
            <rFont val="Tahoma"/>
            <family val="2"/>
          </rPr>
          <t xml:space="preserve">Alueella vakinaisesti asuvat 40-44 -vuotiaat henkilöt.
</t>
        </r>
      </text>
    </comment>
    <comment ref="T1" authorId="0" shapeId="0">
      <text>
        <r>
          <rPr>
            <sz val="8"/>
            <color rgb="FF000000"/>
            <rFont val="Tahoma"/>
            <family val="2"/>
          </rPr>
          <t xml:space="preserve">Alueella vakinaisesti asuvat 45-49 -vuotiaat henkilöt.
</t>
        </r>
      </text>
    </comment>
    <comment ref="U1" authorId="0" shapeId="0">
      <text>
        <r>
          <rPr>
            <sz val="8"/>
            <color rgb="FF000000"/>
            <rFont val="Tahoma"/>
            <family val="2"/>
          </rPr>
          <t xml:space="preserve">Alueella vakinaisesti asuvat 50-54 -vuotiaat henkilöt.
</t>
        </r>
      </text>
    </comment>
    <comment ref="V1" authorId="0" shapeId="0">
      <text>
        <r>
          <rPr>
            <sz val="8"/>
            <color rgb="FF000000"/>
            <rFont val="Tahoma"/>
            <family val="2"/>
          </rPr>
          <t xml:space="preserve">Alueella vakinaisesti asuvat 55-59 -vuotiaat henkilöt.
</t>
        </r>
      </text>
    </comment>
    <comment ref="W1" authorId="0" shapeId="0">
      <text>
        <r>
          <rPr>
            <sz val="8"/>
            <color rgb="FF000000"/>
            <rFont val="Tahoma"/>
            <family val="2"/>
          </rPr>
          <t xml:space="preserve">Alueella vakinaisesti asuvat 60-64 -vuotiaat henkilöt.
</t>
        </r>
      </text>
    </comment>
    <comment ref="X1" authorId="0" shapeId="0">
      <text>
        <r>
          <rPr>
            <sz val="8"/>
            <color rgb="FF000000"/>
            <rFont val="Tahoma"/>
            <family val="2"/>
          </rPr>
          <t xml:space="preserve">Alueella vakinaisesti asuvat 65-69 -vuotiaat henkilöt.
</t>
        </r>
      </text>
    </comment>
    <comment ref="Y1" authorId="0" shapeId="0">
      <text>
        <r>
          <rPr>
            <sz val="8"/>
            <color rgb="FF000000"/>
            <rFont val="Tahoma"/>
            <family val="2"/>
          </rPr>
          <t xml:space="preserve">Alueella vakinaisesti asuvat 70-74 -vuotiaat henkilöt.
</t>
        </r>
      </text>
    </comment>
    <comment ref="Z1" authorId="0" shapeId="0">
      <text>
        <r>
          <rPr>
            <sz val="8"/>
            <color rgb="FF000000"/>
            <rFont val="Tahoma"/>
            <family val="2"/>
          </rPr>
          <t xml:space="preserve">Alueella vakinaisesti asuvat 75-79 -vuotiaat henkilöt.
</t>
        </r>
      </text>
    </comment>
    <comment ref="AA1" authorId="0" shapeId="0">
      <text>
        <r>
          <rPr>
            <sz val="8"/>
            <color rgb="FF000000"/>
            <rFont val="Tahoma"/>
            <family val="2"/>
          </rPr>
          <t xml:space="preserve">Alueella vakinaisesti asuvat 80-84 -vuotiaat henkilöt.
</t>
        </r>
      </text>
    </comment>
    <comment ref="AB1" authorId="0" shapeId="0">
      <text>
        <r>
          <rPr>
            <sz val="8"/>
            <color rgb="FF000000"/>
            <rFont val="Tahoma"/>
            <family val="2"/>
          </rPr>
          <t xml:space="preserve">Alueella vakinaisesti asuvat yli 84 -vuotiaat henkilöt.
</t>
        </r>
      </text>
    </comment>
    <comment ref="AC1" authorId="0" shapeId="0">
      <text>
        <r>
          <rPr>
            <sz val="8"/>
            <color rgb="FF000000"/>
            <rFont val="Tahoma"/>
            <family val="2"/>
          </rPr>
          <t xml:space="preserve">Alueella asuvien koulutusrakennetiedot koskevat 18 vuotta täyttänyttä väestöä.
</t>
        </r>
      </text>
    </comment>
    <comment ref="AD1" authorId="0" shapeId="0">
      <text>
        <r>
          <rPr>
            <sz val="8"/>
            <color rgb="FF000000"/>
            <rFont val="Tahoma"/>
            <family val="2"/>
          </rPr>
          <t xml:space="preserve">Perusasteen suorittaneet ovat henkilöitä, jotka eivät ole suorittaneet perusasteen jälkeistä tutkintoa. Luokka sisältää myös henkilöt, joiden koulutus on tuntematon.
</t>
        </r>
      </text>
    </comment>
    <comment ref="AE1" authorId="0" shapeId="0">
      <text>
        <r>
          <rPr>
            <sz val="8"/>
            <color rgb="FF000000"/>
            <rFont val="Tahoma"/>
            <family val="2"/>
          </rPr>
          <t xml:space="preserve">Koulutetut (tutkinnon suorittaneet) ovat suorittaneet vähintään keskiasteen tutkinnon.
</t>
        </r>
      </text>
    </comment>
    <comment ref="AF1" authorId="0" shapeId="0">
      <text>
        <r>
          <rPr>
            <sz val="8"/>
            <color rgb="FF000000"/>
            <rFont val="Tahoma"/>
            <family val="2"/>
          </rPr>
          <t xml:space="preserve">Ylioppilastutkinnon suorittaneet sisältää henkilöt, jotka ovat suorittaneet ylioppilastutkinnon.
</t>
        </r>
      </text>
    </comment>
    <comment ref="AG1" authorId="0" shapeId="0">
      <text>
        <r>
          <rPr>
            <sz val="8"/>
            <color rgb="FF000000"/>
            <rFont val="Tahoma"/>
            <family val="2"/>
          </rPr>
          <t xml:space="preserve">Ammatilliset tutkinnot sisältävät toisen asteen (3, pois lukien ylioppilastutkinto), erikoisammattikouluasteen (4) sekä alimman korkea-asteen (5) tutkinnot.
</t>
        </r>
      </text>
    </comment>
    <comment ref="AH1" authorId="0" shapeId="0">
      <text>
        <r>
          <rPr>
            <sz val="8"/>
            <color rgb="FF000000"/>
            <rFont val="Tahoma"/>
            <family val="2"/>
          </rPr>
          <t xml:space="preserve">Alempi korkeakoulututkinto sisältää alemman korkeakouluasteen (6-aste) tutkinnot.
</t>
        </r>
      </text>
    </comment>
    <comment ref="AI1" authorId="0" shapeId="0">
      <text>
        <r>
          <rPr>
            <sz val="8"/>
            <color rgb="FF000000"/>
            <rFont val="Tahoma"/>
            <family val="2"/>
          </rPr>
          <t xml:space="preserve">Ylempi korkeakoulututkinto sisältää ylemmän korkeakouluasteen (7-aste) tutkinnot sekä tutkijakoulutusasteen (8-aste) tutkinnot.
</t>
        </r>
      </text>
    </comment>
    <comment ref="AJ1" authorId="0" shapeId="0">
      <text>
        <r>
          <rPr>
            <sz val="8"/>
            <color rgb="FF000000"/>
            <rFont val="Tahoma"/>
            <family val="2"/>
          </rPr>
          <t xml:space="preserve">Alueella asuvat 18 vuotta täyttäneet.
</t>
        </r>
      </text>
    </comment>
    <comment ref="AK1" authorId="0" shapeId="0">
      <text>
        <r>
          <rPr>
            <sz val="8"/>
            <color rgb="FF000000"/>
            <rFont val="Tahoma"/>
            <family val="2"/>
          </rPr>
          <t xml:space="preserve">18 vuotta täyttäneiden asukkaiden vuositulojen keskiarvo (€).
</t>
        </r>
      </text>
    </comment>
    <comment ref="AL1" authorId="0" shapeId="0">
      <text>
        <r>
          <rPr>
            <sz val="8"/>
            <color rgb="FF000000"/>
            <rFont val="Tahoma"/>
            <family val="2"/>
          </rPr>
          <t xml:space="preserve">Mediaanitulot (€) saadaan, kun 18 vuotta täyttäneet asukkaat asetetaan käytettävissä olevien rahatulojen mukaan suuruusjärjestykseen. Mediaanitulo on keskimmäisen tulonsaajan tulo. Keskimmäisen tulonsaajan kummallekin puolelle jää yhtä monta tulonsaajaa.
</t>
        </r>
      </text>
    </comment>
    <comment ref="AM1" authorId="0" shapeId="0">
      <text>
        <r>
          <rPr>
            <sz val="8"/>
            <color rgb="FF000000"/>
            <rFont val="Tahoma"/>
            <family val="2"/>
          </rPr>
          <t xml:space="preserve">Alimpaan tuloluokkaan kuuluvat asukkaat ansaitsevat enintään 13 005 euroa vuodessa (tulokymmenykset 1-2). Kymmenykset muodostetaan asettamalla kaikki 18 vuotta täyttäneet asukkaat järjestykseen tulojen perusteella ja jakamalla heidät kymmeneen yhtä paljon tapauksia sisältävään osaan.
</t>
        </r>
      </text>
    </comment>
    <comment ref="AN1" authorId="0" shapeId="0">
      <text>
        <r>
          <rPr>
            <sz val="8"/>
            <color rgb="FF000000"/>
            <rFont val="Tahoma"/>
            <family val="2"/>
          </rPr>
          <t xml:space="preserve">Keskimmäiseen tuloluokkaan kuuluvat asukkaat ansaitsevat 13 006 - 31 290 euroa vuodessa (tulokymmenykset 3-8). Kymmenykset muodostetaan asettamalla kaikki 18 vuotta täyttäneet asukkaat järjestykseen tulojen perusteella ja jakamalla heidät kymmeneen yhtä paljon tapauksia sisältävään osaan.
</t>
        </r>
      </text>
    </comment>
    <comment ref="AO1" authorId="0" shapeId="0">
      <text>
        <r>
          <rPr>
            <sz val="8"/>
            <color rgb="FF000000"/>
            <rFont val="Tahoma"/>
            <family val="2"/>
          </rPr>
          <t xml:space="preserve">Ylimpään tuloluokkaan kuuluvat asukkaat ansaitsevat yli 31 291 euroa vuodessa (tulokymmenykset 9-10). Kymmenykset muodostetaan asettamalla kaikki 18 vuotta täyttäneet asukkaat järjestykseen tulojen perusteella ja jakamalla heidät kymmeneen yhtä paljon tapauksia sisältävään osaan.
</t>
        </r>
      </text>
    </comment>
    <comment ref="AP1" authorId="0" shapeId="0">
      <text>
        <r>
          <rPr>
            <sz val="8"/>
            <color rgb="FF000000"/>
            <rFont val="Tahoma"/>
            <family val="2"/>
          </rPr>
          <t xml:space="preserve">Asukkaiden ostovoimakertymä (€) on käytettävissä olevien rahatulojen kertymä.
</t>
        </r>
      </text>
    </comment>
    <comment ref="AQ1" authorId="0" shapeId="0">
      <text>
        <r>
          <rPr>
            <sz val="8"/>
            <color rgb="FF000000"/>
            <rFont val="Tahoma"/>
            <family val="2"/>
          </rPr>
          <t xml:space="preserve">Taloudet yhteensä.
</t>
        </r>
      </text>
    </comment>
    <comment ref="AR1" authorId="0" shapeId="0">
      <text>
        <r>
          <rPr>
            <sz val="8"/>
            <color rgb="FF000000"/>
            <rFont val="Tahoma"/>
            <family val="2"/>
          </rPr>
          <t xml:space="preserve">Talouksien keskikoko on alueella asuvien talouksien koko yhteenlaskettuna ja jaettuna talouksien lukumäärällä.
</t>
        </r>
      </text>
    </comment>
    <comment ref="AS1" authorId="0" shapeId="0">
      <text>
        <r>
          <rPr>
            <sz val="8"/>
            <color rgb="FF000000"/>
            <rFont val="Tahoma"/>
            <family val="2"/>
          </rPr>
          <t xml:space="preserve">Asumisväljyys (m2) on se keskipinta-ala, joka saadaan, kun talouksien asuinhuoneistojen yhteispinta-ala jaetaan asukkaiden lukumäärällä.
</t>
        </r>
      </text>
    </comment>
    <comment ref="AT1" authorId="0" shapeId="0">
      <text>
        <r>
          <rPr>
            <sz val="8"/>
            <color rgb="FF000000"/>
            <rFont val="Tahoma"/>
            <family val="2"/>
          </rPr>
          <t xml:space="preserve">Nuoret yksinasuvat ovat alle 35 -vuotiaita.
</t>
        </r>
      </text>
    </comment>
    <comment ref="AU1" authorId="0" shapeId="0">
      <text>
        <r>
          <rPr>
            <sz val="8"/>
            <color rgb="FF000000"/>
            <rFont val="Tahoma"/>
            <family val="2"/>
          </rPr>
          <t xml:space="preserve">Lapsettomien nuorten parien viitehenkilö on alle 35 -vuotias. Viitehenkilöllä tarkoitetaan asuntokunnan eli talouden suurituloisinta henkilöä.
</t>
        </r>
      </text>
    </comment>
    <comment ref="AV1" authorId="0" shapeId="0">
      <text>
        <r>
          <rPr>
            <sz val="8"/>
            <color rgb="FF000000"/>
            <rFont val="Tahoma"/>
            <family val="2"/>
          </rPr>
          <t xml:space="preserve">Lapsitalouksiin on luettu ne taloudet, joissa vähintään yksi lapsi on 0-17 -vuotias. Myös yksinasuvat, alle 18 vuotiaat lapset sisältyvät tähän ryhmään.
</t>
        </r>
      </text>
    </comment>
    <comment ref="AW1" authorId="0" shapeId="0">
      <text>
        <r>
          <rPr>
            <sz val="8"/>
            <color rgb="FF000000"/>
            <rFont val="Tahoma"/>
            <family val="2"/>
          </rPr>
          <t xml:space="preserve">Pienten lasten (alle 3 -vuotiaita lapsia) taloudet ovat talouksia, joissa on vähintään yksi alle kolmevuotias lapsi.
</t>
        </r>
      </text>
    </comment>
    <comment ref="AX1" authorId="0" shapeId="0">
      <text>
        <r>
          <rPr>
            <sz val="8"/>
            <color rgb="FF000000"/>
            <rFont val="Tahoma"/>
            <family val="2"/>
          </rPr>
          <t xml:space="preserve">Alle kouluikäisten (alle 7 -vuotiaita lapsia) lasten taloudet ovat talouksia, joissa on vähintään yksi alle seitsemänvuotias lapsi.
</t>
        </r>
      </text>
    </comment>
    <comment ref="AY1" authorId="0" shapeId="0">
      <text>
        <r>
          <rPr>
            <sz val="8"/>
            <color rgb="FF000000"/>
            <rFont val="Tahoma"/>
            <family val="2"/>
          </rPr>
          <t xml:space="preserve">Kouluikäisten (7-12 -vuotaita lapsia) lasten taloudet ovat talouksia, joissa on vähintään yksi 7-12 -vuotias lapsi.
</t>
        </r>
      </text>
    </comment>
    <comment ref="AZ1" authorId="0" shapeId="0">
      <text>
        <r>
          <rPr>
            <sz val="8"/>
            <color rgb="FF000000"/>
            <rFont val="Tahoma"/>
            <family val="2"/>
          </rPr>
          <t xml:space="preserve">Teini-ikäisten lasten (13-17 -vuotiaita lapsia) taloudet ovat talouksia, joissa on vähintään yksi 13-17 -vuotias lapsi. Myös yksinasuvat, tai muiden alaikäisten kanssa asuvat alle 18 vuotiaat lapset sisältyvät tähän ryhmään. Huom! Talous, jossa on eri-ikäisiä lapsia, voi kuulua yhtä aikaa eri luokkiin. Jos samanikäisiä lapsia on useampia, on kukin talous luettu mukaan lapsitalouksiin vain kerran.
</t>
        </r>
      </text>
    </comment>
    <comment ref="BA1" authorId="0" shapeId="0">
      <text>
        <r>
          <rPr>
            <sz val="8"/>
            <color rgb="FF000000"/>
            <rFont val="Tahoma"/>
            <family val="2"/>
          </rPr>
          <t xml:space="preserve">Aikuistalouksissa kaikki talouden jäsenet ovat 18 - 64 -vuotiaita.
</t>
        </r>
      </text>
    </comment>
    <comment ref="BB1" authorId="0" shapeId="0">
      <text>
        <r>
          <rPr>
            <sz val="8"/>
            <color rgb="FF000000"/>
            <rFont val="Tahoma"/>
            <family val="2"/>
          </rPr>
          <t xml:space="preserve">Eläkeikäisten talouksissa vähintään yksi talouden jäsen on vähintään 65 -vuotias.
</t>
        </r>
      </text>
    </comment>
    <comment ref="BC1" authorId="0" shapeId="0">
      <text>
        <r>
          <rPr>
            <sz val="8"/>
            <color rgb="FF000000"/>
            <rFont val="Tahoma"/>
            <family val="2"/>
          </rPr>
          <t xml:space="preserve">Omistusasunnoissa asuvat taloudet ovat talouksia, joiden asunnon hallintaperuste on omistusasunto. Omistusasunnoiksi katsotaan sekä kiinteistön että asunto-osakkeiden omistukseen perustuvat asunnot.
</t>
        </r>
      </text>
    </comment>
    <comment ref="BD1" authorId="0" shapeId="0">
      <text>
        <r>
          <rPr>
            <sz val="8"/>
            <color rgb="FF000000"/>
            <rFont val="Tahoma"/>
            <family val="2"/>
          </rPr>
          <t xml:space="preserve">Vuokra-asunnoissa asuvat taloudet ovat talouksia joiden asunnot ovat hallintaperusteeltaan vuokra-, arava-, korkotukivuokra- ja asumisoikeusasuntoja.
</t>
        </r>
      </text>
    </comment>
    <comment ref="BE1" authorId="0" shapeId="0">
      <text>
        <r>
          <rPr>
            <sz val="8"/>
            <color rgb="FF000000"/>
            <rFont val="Tahoma"/>
            <family val="2"/>
          </rPr>
          <t xml:space="preserve">Muissa asunnoissa asuvat taloudet ovat talouksia, joiden asuntojen hallintaperuste on muu (esim. syytinki, sukulaisuus) tai tuntematon.
</t>
        </r>
      </text>
    </comment>
    <comment ref="BF1" authorId="0" shapeId="0">
      <text>
        <r>
          <rPr>
            <sz val="8"/>
            <color rgb="FF000000"/>
            <rFont val="Tahoma"/>
            <family val="2"/>
          </rPr>
          <t xml:space="preserve">Talouksien lukumäärä ilmoittaa alueella asuvien talouksien lukumäärän.
</t>
        </r>
      </text>
    </comment>
    <comment ref="BG1" authorId="0" shapeId="0">
      <text>
        <r>
          <rPr>
            <sz val="8"/>
            <color rgb="FF000000"/>
            <rFont val="Tahoma"/>
            <family val="2"/>
          </rPr>
          <t xml:space="preserve">Talouksien keskitulot (€) on talouksien käytettävissä olevien rahatulojen vuositulojen keskiarvo.
</t>
        </r>
      </text>
    </comment>
    <comment ref="BH1" authorId="0" shapeId="0">
      <text>
        <r>
          <rPr>
            <sz val="8"/>
            <color rgb="FF000000"/>
            <rFont val="Tahoma"/>
            <family val="2"/>
          </rPr>
          <t xml:space="preserve">Talouksien mediaanitulot (€) saadaan, kun kaikki taloudet asetetaan käytettävissä olevien rahatulojen mukaan suuruusjärjestykseen. Mediaanitulo on keskimmäisen talouden tulo. Keskimmäisen talouden kummallekin puolelle jää yhtä monta taloutta.
</t>
        </r>
      </text>
    </comment>
    <comment ref="BI1" authorId="0" shapeId="0">
      <text>
        <r>
          <rPr>
            <sz val="8"/>
            <color rgb="FF000000"/>
            <rFont val="Tahoma"/>
            <family val="2"/>
          </rPr>
          <t xml:space="preserve">Alimpaan tuloluokkaan kuuluvat taloudet ansaitsevat enintään 16 703 euroa vuodessa (tulokymmenykset 1-2). Kymmenykset muodostetaan asettamalla kaikki asuntoväestöön kuuluvat henkilöt järjestykseen talouksien ekvivalenttien käytettävissä olevien tulojen perusteella ja jakamalla heidät kymmeneen yhtä paljon tapauksia sisältävään osaan.
</t>
        </r>
      </text>
    </comment>
    <comment ref="BJ1" authorId="0" shapeId="0">
      <text>
        <r>
          <rPr>
            <sz val="8"/>
            <color rgb="FF000000"/>
            <rFont val="Tahoma"/>
            <family val="2"/>
          </rPr>
          <t xml:space="preserve">Keskimmäiseen tuloluokkaan kuuluvat taloudet ansaitsevat 16 704 - 34 549 euroa vuodessa (tulokymmenykset 3-8). Kymmenykset muodostetaan asettamalla kaikki asuntoväestöön kuuluvat henkilöt järjestykseen talouksien ekvivalenttien käytettävissä olevien tulojen perusteella ja jakamalla heidät kymmeneen yhtä paljon tapauksia sisältävään osaan.
</t>
        </r>
      </text>
    </comment>
    <comment ref="BK1" authorId="0" shapeId="0">
      <text>
        <r>
          <rPr>
            <sz val="8"/>
            <color rgb="FF000000"/>
            <rFont val="Tahoma"/>
            <family val="2"/>
          </rPr>
          <t xml:space="preserve">Ylimpään tuloluokkaan kuuluvat taloudet ansaitsevat yli 34 550 euroa vuodessa (tulokymmenykset 9-10). Kymmenykset muodostetaan asettamalla kaikki asuntoväestöön kuuluvat henkilöt järjestykseen talouksien ekvivalenttien käytettävissä olevien tulojen perusteella ja jakamalla heidät kymmeneen yhtä paljon tapauksia sisältävään osaan.
</t>
        </r>
      </text>
    </comment>
    <comment ref="BL1" authorId="0" shapeId="0">
      <text>
        <r>
          <rPr>
            <sz val="8"/>
            <color rgb="FF000000"/>
            <rFont val="Tahoma"/>
            <family val="2"/>
          </rPr>
          <t xml:space="preserve">Talouksien ostovoimakertymä (€) on käytettävissä olevien rahatulojen kertymä.
</t>
        </r>
      </text>
    </comment>
    <comment ref="BM1" authorId="0" shapeId="0">
      <text>
        <r>
          <rPr>
            <sz val="8"/>
            <color rgb="FF000000"/>
            <rFont val="Tahoma"/>
            <family val="2"/>
          </rPr>
          <t xml:space="preserve">Kesämökeiksi luetaan kaikki rakennukset, joiden käyttötarkoitus vuoden viimeisenä päivänä on vapaa-ajan asuinrakennus tai joita kyseisenä ajankohtana käytetään vapaa-ajan asumiseen. Liiketoimintaa palvelevia lomamökkejä ja lomakylien rakennuksia ei lueta vapaa-ajan asuinrakennuksiksi.
</t>
        </r>
      </text>
    </comment>
    <comment ref="BN1" authorId="0" shapeId="0">
      <text>
        <r>
          <rPr>
            <sz val="8"/>
            <color rgb="FF000000"/>
            <rFont val="Tahoma"/>
            <family val="2"/>
          </rPr>
          <t xml:space="preserve">Rakennusten lukumäärä yhteensä.
</t>
        </r>
      </text>
    </comment>
    <comment ref="BO1" authorId="0" shapeId="0">
      <text>
        <r>
          <rPr>
            <sz val="8"/>
            <color rgb="FF000000"/>
            <rFont val="Tahoma"/>
            <family val="2"/>
          </rPr>
          <t xml:space="preserve">Muut rakennukset yhteensä kertoo niiden rakennusten lukumäärän alueittain, joiden käyttötarkoitus on muu kuin asuminen (esim. liike-, toimisto- tai varastorakennus).
</t>
        </r>
      </text>
    </comment>
    <comment ref="BP1" authorId="0" shapeId="0">
      <text>
        <r>
          <rPr>
            <sz val="8"/>
            <color rgb="FF000000"/>
            <rFont val="Tahoma"/>
            <family val="2"/>
          </rPr>
          <t xml:space="preserve">Asuinrakennusten lukumäärä kertoo niiden rakennusten lukumäärän alueittain, joiden käyttötarkoitus on asuminen.
</t>
        </r>
      </text>
    </comment>
    <comment ref="BQ1" authorId="0" shapeId="0">
      <text>
        <r>
          <rPr>
            <sz val="8"/>
            <color rgb="FF000000"/>
            <rFont val="Tahoma"/>
            <family val="2"/>
          </rPr>
          <t xml:space="preserve">Asuntojen lukumäärä kertoo asuntojen lukumäärän asuinrakennuksissa alueittain. Asunnolla eli asuinhuoneistolla tarkoitetaan keittiöllä, keittokomerolla tai keittotilalla varustettua yhden asuinhuoneen tai useampia asuinhuoneita käsittävää, ympärivuotiseen asumiseen tarkoitettua kokonaisuutta, jonka huoneistoala on vähintään 7 m².
</t>
        </r>
      </text>
    </comment>
    <comment ref="BR1" authorId="0" shapeId="0">
      <text>
        <r>
          <rPr>
            <sz val="8"/>
            <color rgb="FF000000"/>
            <rFont val="Tahoma"/>
            <family val="2"/>
          </rPr>
          <t xml:space="preserve">Asuntojen keskipinta-ala (m2) on kaikkien asuinhuoneistojen pinta-ala jaettuna niiden lukumäärällä.
</t>
        </r>
      </text>
    </comment>
    <comment ref="BS1" authorId="0" shapeId="0">
      <text>
        <r>
          <rPr>
            <sz val="8"/>
            <color rgb="FF000000"/>
            <rFont val="Tahoma"/>
            <family val="2"/>
          </rPr>
          <t xml:space="preserve">Pientaloasunnot ovat asuntoja, jotka talotyypin mukaan ovat erillisiä pientaloja (omakoti- ja paritalot) tai rivi- ja ketjutaloja (sisältävät vähintään kolme kytkettyä asuntoa).
</t>
        </r>
      </text>
    </comment>
    <comment ref="BT1" authorId="0" shapeId="0">
      <text>
        <r>
          <rPr>
            <sz val="8"/>
            <color rgb="FF000000"/>
            <rFont val="Tahoma"/>
            <family val="2"/>
          </rPr>
          <t xml:space="preserve">Kerrostaloasunnot ovat asuntoja, jotka talotyypin mukaan ovat asuinkerrostaloja. Asuinkerrostaloryhmään kuuluvat vähintään kolmen asunnon talot, joissa ainakin kaksi asuntoa sijaitsee päällekkäin.
</t>
        </r>
      </text>
    </comment>
    <comment ref="BU1" authorId="0" shapeId="0">
      <text>
        <r>
          <rPr>
            <sz val="8"/>
            <color rgb="FF000000"/>
            <rFont val="Tahoma"/>
            <family val="2"/>
          </rPr>
          <t xml:space="preserve">Työpaikat yhteensä on tietyllä alueella työskentelevien henkilöiden lukumäärä. Jokainen työllinen henkilö muodostaa tällöin yhden työpaikan. Lukuun sisältyvät myös osa-aikaiset työntekijät.
</t>
        </r>
      </text>
    </comment>
    <comment ref="BV1" authorId="0" shapeId="0">
      <text>
        <r>
          <rPr>
            <sz val="8"/>
            <color rgb="FF000000"/>
            <rFont val="Tahoma"/>
            <family val="2"/>
          </rPr>
          <t xml:space="preserve">Alkutuotantoon kuuluvat:
</t>
        </r>
      </text>
    </comment>
    <comment ref="BW1" authorId="0" shapeId="0">
      <text>
        <r>
          <rPr>
            <sz val="8"/>
            <color rgb="FF000000"/>
            <rFont val="Tahoma"/>
            <family val="2"/>
          </rPr>
          <t xml:space="preserve">Jalostukseen kuuluvat:
</t>
        </r>
      </text>
    </comment>
    <comment ref="BX1" authorId="0" shapeId="0">
      <text>
        <r>
          <rPr>
            <sz val="8"/>
            <color rgb="FF000000"/>
            <rFont val="Tahoma"/>
            <family val="2"/>
          </rPr>
          <t xml:space="preserve">Palveluihin kuuluvat:
</t>
        </r>
      </text>
    </comment>
    <comment ref="BY1" authorId="0" shapeId="0">
      <text>
        <r>
          <rPr>
            <sz val="8"/>
            <color rgb="FF000000"/>
            <rFont val="Tahoma"/>
            <family val="2"/>
          </rPr>
          <t xml:space="preserve">Tarkan kuvauksen toimialan sisällöstä saa julkaisusta Toimialaluokitus TOL 2008. Tilastokeskus 2008, Käsikirjoja 4
</t>
        </r>
      </text>
    </comment>
    <comment ref="BZ1" authorId="0" shapeId="0">
      <text>
        <r>
          <rPr>
            <sz val="8"/>
            <color rgb="FF000000"/>
            <rFont val="Tahoma"/>
            <family val="2"/>
          </rPr>
          <t xml:space="preserve">Tarkan kuvauksen toimialan sisällöstä saa julkaisusta Toimialaluokitus TOL 2008. Tilastokeskus 2008, Käsikirjoja 4
</t>
        </r>
      </text>
    </comment>
    <comment ref="CA1" authorId="0" shapeId="0">
      <text>
        <r>
          <rPr>
            <sz val="8"/>
            <color rgb="FF000000"/>
            <rFont val="Tahoma"/>
            <family val="2"/>
          </rPr>
          <t xml:space="preserve">Tarkan kuvauksen toimialan sisällöstä saa julkaisusta Toimialaluokitus TOL 2008. Tilastokeskus 2008, Käsikirjoja 4
</t>
        </r>
      </text>
    </comment>
    <comment ref="CB1" authorId="0" shapeId="0">
      <text>
        <r>
          <rPr>
            <sz val="8"/>
            <color rgb="FF000000"/>
            <rFont val="Tahoma"/>
            <family val="2"/>
          </rPr>
          <t xml:space="preserve">Tarkan kuvauksen toimialan sisällöstä saa julkaisusta Toimialaluokitus TOL 2008. Tilastokeskus 2008, Käsikirjoja 4
</t>
        </r>
      </text>
    </comment>
    <comment ref="CC1" authorId="0" shapeId="0">
      <text>
        <r>
          <rPr>
            <sz val="8"/>
            <color rgb="FF000000"/>
            <rFont val="Tahoma"/>
            <family val="2"/>
          </rPr>
          <t xml:space="preserve">Tarkan kuvauksen toimialan sisällöstä saa julkaisusta Toimialaluokitus TOL 2008. Tilastokeskus 2008, Käsikirjoja 4
</t>
        </r>
      </text>
    </comment>
    <comment ref="CD1" authorId="0" shapeId="0">
      <text>
        <r>
          <rPr>
            <sz val="8"/>
            <color rgb="FF000000"/>
            <rFont val="Tahoma"/>
            <family val="2"/>
          </rPr>
          <t xml:space="preserve">Tarkan kuvauksen toimialan sisällöstä saa julkaisusta Toimialaluokitus TOL 2008. Tilastokeskus 2008, Käsikirjoja 4
</t>
        </r>
      </text>
    </comment>
    <comment ref="CE1" authorId="0" shapeId="0">
      <text>
        <r>
          <rPr>
            <sz val="8"/>
            <color rgb="FF000000"/>
            <rFont val="Tahoma"/>
            <family val="2"/>
          </rPr>
          <t xml:space="preserve">Tarkan kuvauksen toimialan sisällöstä saa julkaisusta Toimialaluokitus TOL 2008. Tilastokeskus 2008, Käsikirjoja 4
</t>
        </r>
      </text>
    </comment>
    <comment ref="CF1" authorId="0" shapeId="0">
      <text>
        <r>
          <rPr>
            <sz val="8"/>
            <color rgb="FF000000"/>
            <rFont val="Tahoma"/>
            <family val="2"/>
          </rPr>
          <t xml:space="preserve">Tarkan kuvauksen toimialan sisällöstä saa julkaisusta Toimialaluokitus TOL 2008. Tilastokeskus 2008, Käsikirjoja 4
</t>
        </r>
      </text>
    </comment>
    <comment ref="CG1" authorId="0" shapeId="0">
      <text>
        <r>
          <rPr>
            <sz val="8"/>
            <color rgb="FF000000"/>
            <rFont val="Tahoma"/>
            <family val="2"/>
          </rPr>
          <t xml:space="preserve">Tarkan kuvauksen toimialan sisällöstä saa julkaisusta Toimialaluokitus TOL 2008. Tilastokeskus 2008, Käsikirjoja 4
</t>
        </r>
      </text>
    </comment>
    <comment ref="CH1" authorId="0" shapeId="0">
      <text>
        <r>
          <rPr>
            <sz val="8"/>
            <color rgb="FF000000"/>
            <rFont val="Tahoma"/>
            <family val="2"/>
          </rPr>
          <t xml:space="preserve">Tarkan kuvauksen toimialan sisällöstä saa julkaisusta Toimialaluokitus TOL 2008. Tilastokeskus 2008, Käsikirjoja 4
</t>
        </r>
      </text>
    </comment>
    <comment ref="CI1" authorId="0" shapeId="0">
      <text>
        <r>
          <rPr>
            <sz val="8"/>
            <color rgb="FF000000"/>
            <rFont val="Tahoma"/>
            <family val="2"/>
          </rPr>
          <t xml:space="preserve">Tarkan kuvauksen toimialan sisällöstä saa julkaisusta Toimialaluokitus TOL 2008. Tilastokeskus 2008, Käsikirjoja 4
</t>
        </r>
      </text>
    </comment>
    <comment ref="CJ1" authorId="0" shapeId="0">
      <text>
        <r>
          <rPr>
            <sz val="8"/>
            <color rgb="FF000000"/>
            <rFont val="Tahoma"/>
            <family val="2"/>
          </rPr>
          <t xml:space="preserve">Tarkan kuvauksen toimialan sisällöstä saa julkaisusta Toimialaluokitus TOL 2008. Tilastokeskus 2008, Käsikirjoja 4
</t>
        </r>
      </text>
    </comment>
    <comment ref="CK1" authorId="0" shapeId="0">
      <text>
        <r>
          <rPr>
            <sz val="8"/>
            <color rgb="FF000000"/>
            <rFont val="Tahoma"/>
            <family val="2"/>
          </rPr>
          <t xml:space="preserve">Tarkan kuvauksen toimialan sisällöstä saa julkaisusta Toimialaluokitus TOL 2008. Tilastokeskus 2008, Käsikirjoja 4
</t>
        </r>
      </text>
    </comment>
    <comment ref="CL1" authorId="0" shapeId="0">
      <text>
        <r>
          <rPr>
            <sz val="8"/>
            <color rgb="FF000000"/>
            <rFont val="Tahoma"/>
            <family val="2"/>
          </rPr>
          <t xml:space="preserve">Tarkan kuvauksen toimialan sisällöstä saa julkaisusta Toimialaluokitus TOL 2008. Tilastokeskus 2008, Käsikirjoja 4
</t>
        </r>
      </text>
    </comment>
    <comment ref="CM1" authorId="0" shapeId="0">
      <text>
        <r>
          <rPr>
            <sz val="8"/>
            <color rgb="FF000000"/>
            <rFont val="Tahoma"/>
            <family val="2"/>
          </rPr>
          <t xml:space="preserve">Tarkan kuvauksen toimialan sisällöstä saa julkaisusta Toimialaluokitus TOL 2008. Tilastokeskus 2008, Käsikirjoja 4
</t>
        </r>
      </text>
    </comment>
    <comment ref="CN1" authorId="0" shapeId="0">
      <text>
        <r>
          <rPr>
            <sz val="8"/>
            <color rgb="FF000000"/>
            <rFont val="Tahoma"/>
            <family val="2"/>
          </rPr>
          <t xml:space="preserve">Tarkan kuvauksen toimialan sisällöstä saa julkaisusta Toimialaluokitus TOL 2008. Tilastokeskus 2008, Käsikirjoja 4
</t>
        </r>
      </text>
    </comment>
    <comment ref="CO1" authorId="0" shapeId="0">
      <text>
        <r>
          <rPr>
            <sz val="8"/>
            <color rgb="FF000000"/>
            <rFont val="Tahoma"/>
            <family val="2"/>
          </rPr>
          <t xml:space="preserve">Tarkan kuvauksen toimialan sisällöstä saa julkaisusta Toimialaluokitus TOL 2008. Tilastokeskus 2008, Käsikirjoja 4
</t>
        </r>
      </text>
    </comment>
    <comment ref="CP1" authorId="0" shapeId="0">
      <text>
        <r>
          <rPr>
            <sz val="8"/>
            <color rgb="FF000000"/>
            <rFont val="Tahoma"/>
            <family val="2"/>
          </rPr>
          <t xml:space="preserve">Tarkan kuvauksen toimialan sisällöstä saa julkaisusta Toimialaluokitus TOL 2008. Tilastokeskus 2008, Käsikirjoja 4
</t>
        </r>
      </text>
    </comment>
    <comment ref="CQ1" authorId="0" shapeId="0">
      <text>
        <r>
          <rPr>
            <sz val="8"/>
            <color rgb="FF000000"/>
            <rFont val="Tahoma"/>
            <family val="2"/>
          </rPr>
          <t xml:space="preserve">Tarkan kuvauksen toimialan sisällöstä saa julkaisusta Toimialaluokitus TOL 2008. Tilastokeskus 2008, Käsikirjoja 4
</t>
        </r>
      </text>
    </comment>
    <comment ref="CR1" authorId="0" shapeId="0">
      <text>
        <r>
          <rPr>
            <sz val="8"/>
            <color rgb="FF000000"/>
            <rFont val="Tahoma"/>
            <family val="2"/>
          </rPr>
          <t xml:space="preserve">Tarkan kuvauksen toimialan sisällöstä saa julkaisusta Toimialaluokitus TOL 2008. Tilastokeskus 2008, Käsikirjoja 4
</t>
        </r>
      </text>
    </comment>
    <comment ref="CS1" authorId="0" shapeId="0">
      <text>
        <r>
          <rPr>
            <sz val="8"/>
            <color rgb="FF000000"/>
            <rFont val="Tahoma"/>
            <family val="2"/>
          </rPr>
          <t xml:space="preserve">Tarkan kuvauksen toimialan sisällöstä saa julkaisusta Toimialaluokitus TOL 2008. Tilastokeskus 2008, Käsikirjoja 4
</t>
        </r>
      </text>
    </comment>
    <comment ref="CT1" authorId="0" shapeId="0">
      <text>
        <r>
          <rPr>
            <sz val="8"/>
            <color rgb="FF000000"/>
            <rFont val="Tahoma"/>
            <family val="2"/>
          </rPr>
          <t xml:space="preserve">Tarkan kuvauksen toimialan sisällöstä saa julkaisusta Toimialaluokitus TOL 2008. Tilastokeskus 2008, Käsikirjoja 4
</t>
        </r>
      </text>
    </comment>
    <comment ref="CU1" authorId="0" shapeId="0">
      <text>
        <r>
          <rPr>
            <sz val="8"/>
            <color rgb="FF000000"/>
            <rFont val="Tahoma"/>
            <family val="2"/>
          </rPr>
          <t xml:space="preserve">Asukkailla tarkoitetaan alueella vakinaisesti asuvaa väestöä.
</t>
        </r>
      </text>
    </comment>
    <comment ref="CV1" authorId="0" shapeId="0">
      <text>
        <r>
          <rPr>
            <sz val="8"/>
            <color rgb="FF000000"/>
            <rFont val="Tahoma"/>
            <family val="2"/>
          </rPr>
          <t xml:space="preserve">Työlliseen työvoimaan luetaan kaikki 18-74 -vuotiaat henkilöt, jotka olivat ansiotyössä vuoden viimeisellä viikolla.
</t>
        </r>
      </text>
    </comment>
    <comment ref="CW1" authorId="0" shapeId="0">
      <text>
        <r>
          <rPr>
            <sz val="8"/>
            <color rgb="FF000000"/>
            <rFont val="Tahoma"/>
            <family val="2"/>
          </rPr>
          <t xml:space="preserve">Työttömään työvoimaan luetaan vuoden viimeisenä työpäivänä työttömänä olleet 15-64 -vuotiaat henkilöt.
</t>
        </r>
      </text>
    </comment>
    <comment ref="CX1" authorId="0" shapeId="0">
      <text>
        <r>
          <rPr>
            <sz val="8"/>
            <color rgb="FF000000"/>
            <rFont val="Tahoma"/>
            <family val="2"/>
          </rPr>
          <t xml:space="preserve">0-14 -vuotiaat lapset.
</t>
        </r>
      </text>
    </comment>
    <comment ref="CY1" authorId="0" shapeId="0">
      <text>
        <r>
          <rPr>
            <sz val="8"/>
            <color rgb="FF000000"/>
            <rFont val="Tahoma"/>
            <family val="2"/>
          </rPr>
          <t xml:space="preserve">Opiskelijoiksi katsotaan ne henkilöt, jotka opiskelevat päätoimisesti eivätkä ole ansiotyössä tai työttömänä. Määrittely tapahtuu henkilön syyskuun tilanteen mukaan.
</t>
        </r>
      </text>
    </comment>
    <comment ref="CZ1" authorId="0" shapeId="0">
      <text>
        <r>
          <rPr>
            <sz val="8"/>
            <color rgb="FF000000"/>
            <rFont val="Tahoma"/>
            <family val="2"/>
          </rPr>
          <t xml:space="preserve">Eläkeläisiä ovat kaikki ne henkilöt, jotka saavat Kansaneläkelaitoksen tai Eläketurvakeskuksen tietojen mukaan eläkettä (pois lukien osa-aika- ja perhe-eläke) tai joilla on eläketuloja. Jos eläkettä saava henkilö on samanaikaisesti ansiotyössä, luetaan hänet työlliseksi.
</t>
        </r>
      </text>
    </comment>
    <comment ref="DA1" authorId="0" shapeId="0">
      <text>
        <r>
          <rPr>
            <sz val="8"/>
            <color rgb="FF000000"/>
            <rFont val="Tahoma"/>
            <family val="2"/>
          </rPr>
          <t xml:space="preserve">Muut- ryhmään kuuluvat kaikki muut työvoiman ulkopuolella olevat kuin lapset (0 14-v.), opiskelijat ja eläkeläiset. Muut- ryhmä sisältää mm. varusmiehet.
</t>
        </r>
      </text>
    </comment>
  </commentList>
</comments>
</file>

<file path=xl/comments3.xml><?xml version="1.0" encoding="utf-8"?>
<comments xmlns="http://schemas.openxmlformats.org/spreadsheetml/2006/main">
  <authors>
    <author>DefaultAppPool</author>
  </authors>
  <commentList>
    <comment ref="B1" authorId="0" shapeId="0">
      <text>
        <r>
          <rPr>
            <sz val="8"/>
            <color rgb="FF000000"/>
            <rFont val="Tahoma"/>
            <family val="2"/>
          </rPr>
          <t xml:space="preserve">Postinumeroalueen maantieteellisen keskipisteen x-koordinaatti
</t>
        </r>
      </text>
    </comment>
    <comment ref="C1" authorId="0" shapeId="0">
      <text>
        <r>
          <rPr>
            <sz val="8"/>
            <color rgb="FF000000"/>
            <rFont val="Tahoma"/>
            <family val="2"/>
          </rPr>
          <t xml:space="preserve">Postinumeroalueen maantieteellisen keskipisteen y-koordinaatti
</t>
        </r>
      </text>
    </comment>
    <comment ref="D1" authorId="0" shapeId="0">
      <text>
        <r>
          <rPr>
            <sz val="8"/>
            <color rgb="FF000000"/>
            <rFont val="Tahoma"/>
            <family val="2"/>
          </rPr>
          <t xml:space="preserve">Postinumeroalueen pinta-ala (m2)
</t>
        </r>
      </text>
    </comment>
    <comment ref="E1" authorId="0" shapeId="0">
      <text>
        <r>
          <rPr>
            <sz val="8"/>
            <color rgb="FF000000"/>
            <rFont val="Tahoma"/>
            <family val="2"/>
          </rPr>
          <t xml:space="preserve">Asukkailla tarkoitetaan alueella vakinaisesti asuvaa väestöä.
</t>
        </r>
      </text>
    </comment>
    <comment ref="F1" authorId="0" shapeId="0">
      <text>
        <r>
          <rPr>
            <sz val="8"/>
            <color rgb="FF000000"/>
            <rFont val="Tahoma"/>
            <family val="2"/>
          </rPr>
          <t xml:space="preserve">Alueella vakinaisesti asuvat naispuoliset henkilöt.
</t>
        </r>
      </text>
    </comment>
    <comment ref="G1" authorId="0" shapeId="0">
      <text>
        <r>
          <rPr>
            <sz val="8"/>
            <color rgb="FF000000"/>
            <rFont val="Tahoma"/>
            <family val="2"/>
          </rPr>
          <t xml:space="preserve">Alueella vakinaisesti asuvat miespuoliset henkilöt.
</t>
        </r>
      </text>
    </comment>
    <comment ref="H1" authorId="0" shapeId="0">
      <text>
        <r>
          <rPr>
            <sz val="8"/>
            <color rgb="FF000000"/>
            <rFont val="Tahoma"/>
            <family val="2"/>
          </rPr>
          <t xml:space="preserve">Asukkaiden keski-ikä on asukkaiden iän keskiarvo alueittain. Keskiarvoa laskettaessa on kunkin asukkaan ikään lisätty puoli vuotta, jonka jälkeen ikäsumma on jaettu asukkaiden lukumäärällä.
</t>
        </r>
      </text>
    </comment>
    <comment ref="I1" authorId="0" shapeId="0">
      <text>
        <r>
          <rPr>
            <sz val="8"/>
            <color rgb="FF000000"/>
            <rFont val="Tahoma"/>
            <family val="2"/>
          </rPr>
          <t xml:space="preserve">Alueella vakinaisesti asuvat 0-2 -vuotiaat henkilöt.
</t>
        </r>
      </text>
    </comment>
    <comment ref="J1" authorId="0" shapeId="0">
      <text>
        <r>
          <rPr>
            <sz val="8"/>
            <color rgb="FF000000"/>
            <rFont val="Tahoma"/>
            <family val="2"/>
          </rPr>
          <t xml:space="preserve">Alueella vakinaisesti asuvat 3-6 -vuotiaat henkilöt.
</t>
        </r>
      </text>
    </comment>
    <comment ref="K1" authorId="0" shapeId="0">
      <text>
        <r>
          <rPr>
            <sz val="8"/>
            <color rgb="FF000000"/>
            <rFont val="Tahoma"/>
            <family val="2"/>
          </rPr>
          <t xml:space="preserve">Alueella vakinaisesti asuvat 7-12 -vuotiaat henkilöt.
</t>
        </r>
      </text>
    </comment>
    <comment ref="L1" authorId="0" shapeId="0">
      <text>
        <r>
          <rPr>
            <sz val="8"/>
            <color rgb="FF000000"/>
            <rFont val="Tahoma"/>
            <family val="2"/>
          </rPr>
          <t xml:space="preserve">Alueella vakinaisesti asuvat 13-15 -vuotiaat henkilöt.
</t>
        </r>
      </text>
    </comment>
    <comment ref="M1" authorId="0" shapeId="0">
      <text>
        <r>
          <rPr>
            <sz val="8"/>
            <color rgb="FF000000"/>
            <rFont val="Tahoma"/>
            <family val="2"/>
          </rPr>
          <t xml:space="preserve">Alueella vakinaisesti asuvat 16-17 -vuotiaat henkilöt.
</t>
        </r>
      </text>
    </comment>
    <comment ref="N1" authorId="0" shapeId="0">
      <text>
        <r>
          <rPr>
            <sz val="8"/>
            <color rgb="FF000000"/>
            <rFont val="Tahoma"/>
            <family val="2"/>
          </rPr>
          <t xml:space="preserve">Alueella vakinaisesti asuvat 18-19 -vuotiaat henkilöt.
</t>
        </r>
      </text>
    </comment>
    <comment ref="O1" authorId="0" shapeId="0">
      <text>
        <r>
          <rPr>
            <sz val="8"/>
            <color rgb="FF000000"/>
            <rFont val="Tahoma"/>
            <family val="2"/>
          </rPr>
          <t xml:space="preserve">Alueella vakinaisesti asuvat 20-24 -vuotiaat henkilöt.
</t>
        </r>
      </text>
    </comment>
    <comment ref="P1" authorId="0" shapeId="0">
      <text>
        <r>
          <rPr>
            <sz val="8"/>
            <color rgb="FF000000"/>
            <rFont val="Tahoma"/>
            <family val="2"/>
          </rPr>
          <t xml:space="preserve">Alueella vakinaisesti asuvat 25-29 -vuotiaat henkilöt.
</t>
        </r>
      </text>
    </comment>
    <comment ref="Q1" authorId="0" shapeId="0">
      <text>
        <r>
          <rPr>
            <sz val="8"/>
            <color rgb="FF000000"/>
            <rFont val="Tahoma"/>
            <family val="2"/>
          </rPr>
          <t xml:space="preserve">Alueella vakinaisesti asuvat 30-34 -vuotiaat henkilöt.
</t>
        </r>
      </text>
    </comment>
    <comment ref="R1" authorId="0" shapeId="0">
      <text>
        <r>
          <rPr>
            <sz val="8"/>
            <color rgb="FF000000"/>
            <rFont val="Tahoma"/>
            <family val="2"/>
          </rPr>
          <t xml:space="preserve">Alueella vakinaisesti asuvat 35-39 -vuotiaat henkilöt.
</t>
        </r>
      </text>
    </comment>
    <comment ref="S1" authorId="0" shapeId="0">
      <text>
        <r>
          <rPr>
            <sz val="8"/>
            <color rgb="FF000000"/>
            <rFont val="Tahoma"/>
            <family val="2"/>
          </rPr>
          <t xml:space="preserve">Alueella vakinaisesti asuvat 40-44 -vuotiaat henkilöt.
</t>
        </r>
      </text>
    </comment>
    <comment ref="T1" authorId="0" shapeId="0">
      <text>
        <r>
          <rPr>
            <sz val="8"/>
            <color rgb="FF000000"/>
            <rFont val="Tahoma"/>
            <family val="2"/>
          </rPr>
          <t xml:space="preserve">Alueella vakinaisesti asuvat 45-49 -vuotiaat henkilöt.
</t>
        </r>
      </text>
    </comment>
    <comment ref="U1" authorId="0" shapeId="0">
      <text>
        <r>
          <rPr>
            <sz val="8"/>
            <color rgb="FF000000"/>
            <rFont val="Tahoma"/>
            <family val="2"/>
          </rPr>
          <t xml:space="preserve">Alueella vakinaisesti asuvat 50-54 -vuotiaat henkilöt.
</t>
        </r>
      </text>
    </comment>
    <comment ref="V1" authorId="0" shapeId="0">
      <text>
        <r>
          <rPr>
            <sz val="8"/>
            <color rgb="FF000000"/>
            <rFont val="Tahoma"/>
            <family val="2"/>
          </rPr>
          <t xml:space="preserve">Alueella vakinaisesti asuvat 55-59 -vuotiaat henkilöt.
</t>
        </r>
      </text>
    </comment>
    <comment ref="W1" authorId="0" shapeId="0">
      <text>
        <r>
          <rPr>
            <sz val="8"/>
            <color rgb="FF000000"/>
            <rFont val="Tahoma"/>
            <family val="2"/>
          </rPr>
          <t xml:space="preserve">Alueella vakinaisesti asuvat 60-64 -vuotiaat henkilöt.
</t>
        </r>
      </text>
    </comment>
    <comment ref="X1" authorId="0" shapeId="0">
      <text>
        <r>
          <rPr>
            <sz val="8"/>
            <color rgb="FF000000"/>
            <rFont val="Tahoma"/>
            <family val="2"/>
          </rPr>
          <t xml:space="preserve">Alueella vakinaisesti asuvat 65-69 -vuotiaat henkilöt.
</t>
        </r>
      </text>
    </comment>
    <comment ref="Y1" authorId="0" shapeId="0">
      <text>
        <r>
          <rPr>
            <sz val="8"/>
            <color rgb="FF000000"/>
            <rFont val="Tahoma"/>
            <family val="2"/>
          </rPr>
          <t xml:space="preserve">Alueella vakinaisesti asuvat 70-74 -vuotiaat henkilöt.
</t>
        </r>
      </text>
    </comment>
    <comment ref="Z1" authorId="0" shapeId="0">
      <text>
        <r>
          <rPr>
            <sz val="8"/>
            <color rgb="FF000000"/>
            <rFont val="Tahoma"/>
            <family val="2"/>
          </rPr>
          <t xml:space="preserve">Alueella vakinaisesti asuvat 75-79 -vuotiaat henkilöt.
</t>
        </r>
      </text>
    </comment>
    <comment ref="AA1" authorId="0" shapeId="0">
      <text>
        <r>
          <rPr>
            <sz val="8"/>
            <color rgb="FF000000"/>
            <rFont val="Tahoma"/>
            <family val="2"/>
          </rPr>
          <t xml:space="preserve">Alueella vakinaisesti asuvat 80-84 -vuotiaat henkilöt.
</t>
        </r>
      </text>
    </comment>
    <comment ref="AB1" authorId="0" shapeId="0">
      <text>
        <r>
          <rPr>
            <sz val="8"/>
            <color rgb="FF000000"/>
            <rFont val="Tahoma"/>
            <family val="2"/>
          </rPr>
          <t xml:space="preserve">Alueella vakinaisesti asuvat yli 84 -vuotiaat henkilöt.
</t>
        </r>
      </text>
    </comment>
    <comment ref="AC1" authorId="0" shapeId="0">
      <text>
        <r>
          <rPr>
            <sz val="8"/>
            <color rgb="FF000000"/>
            <rFont val="Tahoma"/>
            <family val="2"/>
          </rPr>
          <t xml:space="preserve">Alueella asuvien koulutusrakennetiedot koskevat 18 vuotta täyttänyttä väestöä.
</t>
        </r>
      </text>
    </comment>
    <comment ref="AD1" authorId="0" shapeId="0">
      <text>
        <r>
          <rPr>
            <sz val="8"/>
            <color rgb="FF000000"/>
            <rFont val="Tahoma"/>
            <family val="2"/>
          </rPr>
          <t xml:space="preserve">Perusasteen suorittaneet ovat henkilöitä, jotka eivät ole suorittaneet perusasteen jälkeistä tutkintoa. Luokka sisältää myös henkilöt, joiden koulutus on tuntematon.
</t>
        </r>
      </text>
    </comment>
    <comment ref="AE1" authorId="0" shapeId="0">
      <text>
        <r>
          <rPr>
            <sz val="8"/>
            <color rgb="FF000000"/>
            <rFont val="Tahoma"/>
            <family val="2"/>
          </rPr>
          <t xml:space="preserve">Koulutetut (tutkinnon suorittaneet) ovat suorittaneet vähintään keskiasteen tutkinnon.
</t>
        </r>
      </text>
    </comment>
    <comment ref="AF1" authorId="0" shapeId="0">
      <text>
        <r>
          <rPr>
            <sz val="8"/>
            <color rgb="FF000000"/>
            <rFont val="Tahoma"/>
            <family val="2"/>
          </rPr>
          <t xml:space="preserve">Ylioppilastutkinnon suorittaneet sisältää henkilöt, jotka ovat suorittaneet ylioppilastutkinnon.
</t>
        </r>
      </text>
    </comment>
    <comment ref="AG1" authorId="0" shapeId="0">
      <text>
        <r>
          <rPr>
            <sz val="8"/>
            <color rgb="FF000000"/>
            <rFont val="Tahoma"/>
            <family val="2"/>
          </rPr>
          <t xml:space="preserve">Ammatilliset tutkinnot sisältävät toisen asteen (3, pois lukien ylioppilastutkinto), erikoisammattikouluasteen (4) sekä alimman korkea-asteen (5) tutkinnot.
</t>
        </r>
      </text>
    </comment>
    <comment ref="AH1" authorId="0" shapeId="0">
      <text>
        <r>
          <rPr>
            <sz val="8"/>
            <color rgb="FF000000"/>
            <rFont val="Tahoma"/>
            <family val="2"/>
          </rPr>
          <t xml:space="preserve">Alempi korkeakoulututkinto sisältää alemman korkeakouluasteen (6-aste) tutkinnot.
</t>
        </r>
      </text>
    </comment>
    <comment ref="AI1" authorId="0" shapeId="0">
      <text>
        <r>
          <rPr>
            <sz val="8"/>
            <color rgb="FF000000"/>
            <rFont val="Tahoma"/>
            <family val="2"/>
          </rPr>
          <t xml:space="preserve">Ylempi korkeakoulututkinto sisältää ylemmän korkeakouluasteen (7-aste) tutkinnot sekä tutkijakoulutusasteen (8-aste) tutkinnot.
</t>
        </r>
      </text>
    </comment>
    <comment ref="AJ1" authorId="0" shapeId="0">
      <text>
        <r>
          <rPr>
            <sz val="8"/>
            <color rgb="FF000000"/>
            <rFont val="Tahoma"/>
            <family val="2"/>
          </rPr>
          <t xml:space="preserve">Alueella asuvat 18 vuotta täyttäneet.
</t>
        </r>
      </text>
    </comment>
    <comment ref="AK1" authorId="0" shapeId="0">
      <text>
        <r>
          <rPr>
            <sz val="8"/>
            <color rgb="FF000000"/>
            <rFont val="Tahoma"/>
            <family val="2"/>
          </rPr>
          <t xml:space="preserve">18 vuotta täyttäneiden asukkaiden vuositulojen keskiarvo (€).
</t>
        </r>
      </text>
    </comment>
    <comment ref="AL1" authorId="0" shapeId="0">
      <text>
        <r>
          <rPr>
            <sz val="8"/>
            <color rgb="FF000000"/>
            <rFont val="Tahoma"/>
            <family val="2"/>
          </rPr>
          <t xml:space="preserve">Mediaanitulot (€) saadaan, kun 18 vuotta täyttäneet asukkaat asetetaan käytettävissä olevien rahatulojen mukaan suuruusjärjestykseen. Mediaanitulo on keskimmäisen tulonsaajan tulo. Keskimmäisen tulonsaajan kummallekin puolelle jää yhtä monta tulonsaajaa.
</t>
        </r>
      </text>
    </comment>
    <comment ref="AM1" authorId="0" shapeId="0">
      <text>
        <r>
          <rPr>
            <sz val="8"/>
            <color rgb="FF000000"/>
            <rFont val="Tahoma"/>
            <family val="2"/>
          </rPr>
          <t xml:space="preserve">Alimpaan tuloluokkaan kuuluvat asukkaat ansaitsevat enintään 13 005 euroa vuodessa (tulokymmenykset 1-2). Kymmenykset muodostetaan asettamalla kaikki 18 vuotta täyttäneet asukkaat järjestykseen tulojen perusteella ja jakamalla heidät kymmeneen yhtä paljon tapauksia sisältävään osaan.
</t>
        </r>
      </text>
    </comment>
    <comment ref="AN1" authorId="0" shapeId="0">
      <text>
        <r>
          <rPr>
            <sz val="8"/>
            <color rgb="FF000000"/>
            <rFont val="Tahoma"/>
            <family val="2"/>
          </rPr>
          <t xml:space="preserve">Keskimmäiseen tuloluokkaan kuuluvat asukkaat ansaitsevat 13 006 - 31 290 euroa vuodessa (tulokymmenykset 3-8). Kymmenykset muodostetaan asettamalla kaikki 18 vuotta täyttäneet asukkaat järjestykseen tulojen perusteella ja jakamalla heidät kymmeneen yhtä paljon tapauksia sisältävään osaan.
</t>
        </r>
      </text>
    </comment>
    <comment ref="AO1" authorId="0" shapeId="0">
      <text>
        <r>
          <rPr>
            <sz val="8"/>
            <color rgb="FF000000"/>
            <rFont val="Tahoma"/>
            <family val="2"/>
          </rPr>
          <t xml:space="preserve">Ylimpään tuloluokkaan kuuluvat asukkaat ansaitsevat yli 31 291 euroa vuodessa (tulokymmenykset 9-10). Kymmenykset muodostetaan asettamalla kaikki 18 vuotta täyttäneet asukkaat järjestykseen tulojen perusteella ja jakamalla heidät kymmeneen yhtä paljon tapauksia sisältävään osaan.
</t>
        </r>
      </text>
    </comment>
    <comment ref="AP1" authorId="0" shapeId="0">
      <text>
        <r>
          <rPr>
            <sz val="8"/>
            <color rgb="FF000000"/>
            <rFont val="Tahoma"/>
            <family val="2"/>
          </rPr>
          <t xml:space="preserve">Asukkaiden ostovoimakertymä (€) on käytettävissä olevien rahatulojen kertymä.
</t>
        </r>
      </text>
    </comment>
    <comment ref="AQ1" authorId="0" shapeId="0">
      <text>
        <r>
          <rPr>
            <sz val="8"/>
            <color rgb="FF000000"/>
            <rFont val="Tahoma"/>
            <family val="2"/>
          </rPr>
          <t xml:space="preserve">Taloudet yhteensä.
</t>
        </r>
      </text>
    </comment>
    <comment ref="AR1" authorId="0" shapeId="0">
      <text>
        <r>
          <rPr>
            <sz val="8"/>
            <color rgb="FF000000"/>
            <rFont val="Tahoma"/>
            <family val="2"/>
          </rPr>
          <t xml:space="preserve">Talouksien keskikoko on alueella asuvien talouksien koko yhteenlaskettuna ja jaettuna talouksien lukumäärällä.
</t>
        </r>
      </text>
    </comment>
    <comment ref="AS1" authorId="0" shapeId="0">
      <text>
        <r>
          <rPr>
            <sz val="8"/>
            <color rgb="FF000000"/>
            <rFont val="Tahoma"/>
            <family val="2"/>
          </rPr>
          <t xml:space="preserve">Asumisväljyys (m2) on se keskipinta-ala, joka saadaan, kun talouksien asuinhuoneistojen yhteispinta-ala jaetaan asukkaiden lukumäärällä.
</t>
        </r>
      </text>
    </comment>
    <comment ref="AT1" authorId="0" shapeId="0">
      <text>
        <r>
          <rPr>
            <sz val="8"/>
            <color rgb="FF000000"/>
            <rFont val="Tahoma"/>
            <family val="2"/>
          </rPr>
          <t xml:space="preserve">Nuoret yksinasuvat ovat alle 35 -vuotiaita.
</t>
        </r>
      </text>
    </comment>
    <comment ref="AU1" authorId="0" shapeId="0">
      <text>
        <r>
          <rPr>
            <sz val="8"/>
            <color rgb="FF000000"/>
            <rFont val="Tahoma"/>
            <family val="2"/>
          </rPr>
          <t xml:space="preserve">Lapsettomien nuorten parien viitehenkilö on alle 35 -vuotias. Viitehenkilöllä tarkoitetaan asuntokunnan eli talouden suurituloisinta henkilöä.
</t>
        </r>
      </text>
    </comment>
    <comment ref="AV1" authorId="0" shapeId="0">
      <text>
        <r>
          <rPr>
            <sz val="8"/>
            <color rgb="FF000000"/>
            <rFont val="Tahoma"/>
            <family val="2"/>
          </rPr>
          <t xml:space="preserve">Lapsitalouksiin on luettu ne taloudet, joissa vähintään yksi lapsi on 0-17 -vuotias. Myös yksinasuvat, alle 18 vuotiaat lapset sisältyvät tähän ryhmään.
</t>
        </r>
      </text>
    </comment>
    <comment ref="AW1" authorId="0" shapeId="0">
      <text>
        <r>
          <rPr>
            <sz val="8"/>
            <color rgb="FF000000"/>
            <rFont val="Tahoma"/>
            <family val="2"/>
          </rPr>
          <t xml:space="preserve">Pienten lasten (alle 3 -vuotiaita lapsia) taloudet ovat talouksia, joissa on vähintään yksi alle kolmevuotias lapsi.
</t>
        </r>
      </text>
    </comment>
    <comment ref="AX1" authorId="0" shapeId="0">
      <text>
        <r>
          <rPr>
            <sz val="8"/>
            <color rgb="FF000000"/>
            <rFont val="Tahoma"/>
            <family val="2"/>
          </rPr>
          <t xml:space="preserve">Alle kouluikäisten (alle 7 -vuotiaita lapsia) lasten taloudet ovat talouksia, joissa on vähintään yksi alle seitsemänvuotias lapsi.
</t>
        </r>
      </text>
    </comment>
    <comment ref="AY1" authorId="0" shapeId="0">
      <text>
        <r>
          <rPr>
            <sz val="8"/>
            <color rgb="FF000000"/>
            <rFont val="Tahoma"/>
            <family val="2"/>
          </rPr>
          <t xml:space="preserve">Kouluikäisten (7-12 -vuotaita lapsia) lasten taloudet ovat talouksia, joissa on vähintään yksi 7-12 -vuotias lapsi.
</t>
        </r>
      </text>
    </comment>
    <comment ref="AZ1" authorId="0" shapeId="0">
      <text>
        <r>
          <rPr>
            <sz val="8"/>
            <color rgb="FF000000"/>
            <rFont val="Tahoma"/>
            <family val="2"/>
          </rPr>
          <t xml:space="preserve">Teini-ikäisten lasten (13-17 -vuotiaita lapsia) taloudet ovat talouksia, joissa on vähintään yksi 13-17 -vuotias lapsi. Myös yksinasuvat, tai muiden alaikäisten kanssa asuvat alle 18 vuotiaat lapset sisältyvät tähän ryhmään. Huom! Talous, jossa on eri-ikäisiä lapsia, voi kuulua yhtä aikaa eri luokkiin. Jos samanikäisiä lapsia on useampia, on kukin talous luettu mukaan lapsitalouksiin vain kerran.
</t>
        </r>
      </text>
    </comment>
    <comment ref="BA1" authorId="0" shapeId="0">
      <text>
        <r>
          <rPr>
            <sz val="8"/>
            <color rgb="FF000000"/>
            <rFont val="Tahoma"/>
            <family val="2"/>
          </rPr>
          <t xml:space="preserve">Aikuistalouksissa kaikki talouden jäsenet ovat 18 - 64 -vuotiaita.
</t>
        </r>
      </text>
    </comment>
    <comment ref="BB1" authorId="0" shapeId="0">
      <text>
        <r>
          <rPr>
            <sz val="8"/>
            <color rgb="FF000000"/>
            <rFont val="Tahoma"/>
            <family val="2"/>
          </rPr>
          <t xml:space="preserve">Eläkeikäisten talouksissa vähintään yksi talouden jäsen on vähintään 65 -vuotias.
</t>
        </r>
      </text>
    </comment>
    <comment ref="BC1" authorId="0" shapeId="0">
      <text>
        <r>
          <rPr>
            <sz val="8"/>
            <color rgb="FF000000"/>
            <rFont val="Tahoma"/>
            <family val="2"/>
          </rPr>
          <t xml:space="preserve">Omistusasunnoissa asuvat taloudet ovat talouksia, joiden asunnon hallintaperuste on omistusasunto. Omistusasunnoiksi katsotaan sekä kiinteistön että asunto-osakkeiden omistukseen perustuvat asunnot.
</t>
        </r>
      </text>
    </comment>
    <comment ref="BD1" authorId="0" shapeId="0">
      <text>
        <r>
          <rPr>
            <sz val="8"/>
            <color rgb="FF000000"/>
            <rFont val="Tahoma"/>
            <family val="2"/>
          </rPr>
          <t xml:space="preserve">Vuokra-asunnoissa asuvat taloudet ovat talouksia joiden asunnot ovat hallintaperusteeltaan vuokra-, arava-, korkotukivuokra- ja asumisoikeusasuntoja.
</t>
        </r>
      </text>
    </comment>
    <comment ref="BE1" authorId="0" shapeId="0">
      <text>
        <r>
          <rPr>
            <sz val="8"/>
            <color rgb="FF000000"/>
            <rFont val="Tahoma"/>
            <family val="2"/>
          </rPr>
          <t xml:space="preserve">Muissa asunnoissa asuvat taloudet ovat talouksia, joiden asuntojen hallintaperuste on muu (esim. syytinki, sukulaisuus) tai tuntematon.
</t>
        </r>
      </text>
    </comment>
    <comment ref="BF1" authorId="0" shapeId="0">
      <text>
        <r>
          <rPr>
            <sz val="8"/>
            <color rgb="FF000000"/>
            <rFont val="Tahoma"/>
            <family val="2"/>
          </rPr>
          <t xml:space="preserve">Talouksien lukumäärä ilmoittaa alueella asuvien talouksien lukumäärän.
</t>
        </r>
      </text>
    </comment>
    <comment ref="BG1" authorId="0" shapeId="0">
      <text>
        <r>
          <rPr>
            <sz val="8"/>
            <color rgb="FF000000"/>
            <rFont val="Tahoma"/>
            <family val="2"/>
          </rPr>
          <t xml:space="preserve">Talouksien keskitulot (€) on talouksien käytettävissä olevien rahatulojen vuositulojen keskiarvo.
</t>
        </r>
      </text>
    </comment>
    <comment ref="BH1" authorId="0" shapeId="0">
      <text>
        <r>
          <rPr>
            <sz val="8"/>
            <color rgb="FF000000"/>
            <rFont val="Tahoma"/>
            <family val="2"/>
          </rPr>
          <t xml:space="preserve">Talouksien mediaanitulot (€) saadaan, kun kaikki taloudet asetetaan käytettävissä olevien rahatulojen mukaan suuruusjärjestykseen. Mediaanitulo on keskimmäisen talouden tulo. Keskimmäisen talouden kummallekin puolelle jää yhtä monta taloutta.
</t>
        </r>
      </text>
    </comment>
    <comment ref="BI1" authorId="0" shapeId="0">
      <text>
        <r>
          <rPr>
            <sz val="8"/>
            <color rgb="FF000000"/>
            <rFont val="Tahoma"/>
            <family val="2"/>
          </rPr>
          <t xml:space="preserve">Alimpaan tuloluokkaan kuuluvat taloudet ansaitsevat enintään 16 703 euroa vuodessa (tulokymmenykset 1-2). Kymmenykset muodostetaan asettamalla kaikki asuntoväestöön kuuluvat henkilöt järjestykseen talouksien ekvivalenttien käytettävissä olevien tulojen perusteella ja jakamalla heidät kymmeneen yhtä paljon tapauksia sisältävään osaan.
</t>
        </r>
      </text>
    </comment>
    <comment ref="BJ1" authorId="0" shapeId="0">
      <text>
        <r>
          <rPr>
            <sz val="8"/>
            <color rgb="FF000000"/>
            <rFont val="Tahoma"/>
            <family val="2"/>
          </rPr>
          <t xml:space="preserve">Keskimmäiseen tuloluokkaan kuuluvat taloudet ansaitsevat 16 704 - 34 549 euroa vuodessa (tulokymmenykset 3-8). Kymmenykset muodostetaan asettamalla kaikki asuntoväestöön kuuluvat henkilöt järjestykseen talouksien ekvivalenttien käytettävissä olevien tulojen perusteella ja jakamalla heidät kymmeneen yhtä paljon tapauksia sisältävään osaan.
</t>
        </r>
      </text>
    </comment>
    <comment ref="BK1" authorId="0" shapeId="0">
      <text>
        <r>
          <rPr>
            <sz val="8"/>
            <color rgb="FF000000"/>
            <rFont val="Tahoma"/>
            <family val="2"/>
          </rPr>
          <t xml:space="preserve">Ylimpään tuloluokkaan kuuluvat taloudet ansaitsevat yli 34 550 euroa vuodessa (tulokymmenykset 9-10). Kymmenykset muodostetaan asettamalla kaikki asuntoväestöön kuuluvat henkilöt järjestykseen talouksien ekvivalenttien käytettävissä olevien tulojen perusteella ja jakamalla heidät kymmeneen yhtä paljon tapauksia sisältävään osaan.
</t>
        </r>
      </text>
    </comment>
    <comment ref="BL1" authorId="0" shapeId="0">
      <text>
        <r>
          <rPr>
            <sz val="8"/>
            <color rgb="FF000000"/>
            <rFont val="Tahoma"/>
            <family val="2"/>
          </rPr>
          <t xml:space="preserve">Talouksien ostovoimakertymä (€) on käytettävissä olevien rahatulojen kertymä.
</t>
        </r>
      </text>
    </comment>
    <comment ref="BM1" authorId="0" shapeId="0">
      <text>
        <r>
          <rPr>
            <sz val="8"/>
            <color rgb="FF000000"/>
            <rFont val="Tahoma"/>
            <family val="2"/>
          </rPr>
          <t xml:space="preserve">Kesämökeiksi luetaan kaikki rakennukset, joiden käyttötarkoitus vuoden viimeisenä päivänä on vapaa-ajan asuinrakennus tai joita kyseisenä ajankohtana käytetään vapaa-ajan asumiseen. Liiketoimintaa palvelevia lomamökkejä ja lomakylien rakennuksia ei lueta vapaa-ajan asuinrakennuksiksi.
</t>
        </r>
      </text>
    </comment>
    <comment ref="BN1" authorId="0" shapeId="0">
      <text>
        <r>
          <rPr>
            <sz val="8"/>
            <color rgb="FF000000"/>
            <rFont val="Tahoma"/>
            <family val="2"/>
          </rPr>
          <t xml:space="preserve">Rakennusten lukumäärä yhteensä.
</t>
        </r>
      </text>
    </comment>
    <comment ref="BO1" authorId="0" shapeId="0">
      <text>
        <r>
          <rPr>
            <sz val="8"/>
            <color rgb="FF000000"/>
            <rFont val="Tahoma"/>
            <family val="2"/>
          </rPr>
          <t xml:space="preserve">Muut rakennukset yhteensä kertoo niiden rakennusten lukumäärän alueittain, joiden käyttötarkoitus on muu kuin asuminen (esim. liike-, toimisto- tai varastorakennus).
</t>
        </r>
      </text>
    </comment>
    <comment ref="BP1" authorId="0" shapeId="0">
      <text>
        <r>
          <rPr>
            <sz val="8"/>
            <color rgb="FF000000"/>
            <rFont val="Tahoma"/>
            <family val="2"/>
          </rPr>
          <t xml:space="preserve">Asuinrakennusten lukumäärä kertoo niiden rakennusten lukumäärän alueittain, joiden käyttötarkoitus on asuminen.
</t>
        </r>
      </text>
    </comment>
    <comment ref="BQ1" authorId="0" shapeId="0">
      <text>
        <r>
          <rPr>
            <sz val="8"/>
            <color rgb="FF000000"/>
            <rFont val="Tahoma"/>
            <family val="2"/>
          </rPr>
          <t xml:space="preserve">Asuntojen lukumäärä kertoo asuntojen lukumäärän asuinrakennuksissa alueittain. Asunnolla eli asuinhuoneistolla tarkoitetaan keittiöllä, keittokomerolla tai keittotilalla varustettua yhden asuinhuoneen tai useampia asuinhuoneita käsittävää, ympärivuotiseen asumiseen tarkoitettua kokonaisuutta, jonka huoneistoala on vähintään 7 m².
</t>
        </r>
      </text>
    </comment>
    <comment ref="BR1" authorId="0" shapeId="0">
      <text>
        <r>
          <rPr>
            <sz val="8"/>
            <color rgb="FF000000"/>
            <rFont val="Tahoma"/>
            <family val="2"/>
          </rPr>
          <t xml:space="preserve">Asuntojen keskipinta-ala (m2) on kaikkien asuinhuoneistojen pinta-ala jaettuna niiden lukumäärällä.
</t>
        </r>
      </text>
    </comment>
    <comment ref="BS1" authorId="0" shapeId="0">
      <text>
        <r>
          <rPr>
            <sz val="8"/>
            <color rgb="FF000000"/>
            <rFont val="Tahoma"/>
            <family val="2"/>
          </rPr>
          <t xml:space="preserve">Pientaloasunnot ovat asuntoja, jotka talotyypin mukaan ovat erillisiä pientaloja (omakoti- ja paritalot) tai rivi- ja ketjutaloja (sisältävät vähintään kolme kytkettyä asuntoa).
</t>
        </r>
      </text>
    </comment>
    <comment ref="BT1" authorId="0" shapeId="0">
      <text>
        <r>
          <rPr>
            <sz val="8"/>
            <color rgb="FF000000"/>
            <rFont val="Tahoma"/>
            <family val="2"/>
          </rPr>
          <t xml:space="preserve">Kerrostaloasunnot ovat asuntoja, jotka talotyypin mukaan ovat asuinkerrostaloja. Asuinkerrostaloryhmään kuuluvat vähintään kolmen asunnon talot, joissa ainakin kaksi asuntoa sijaitsee päällekkäin.
</t>
        </r>
      </text>
    </comment>
    <comment ref="BU1" authorId="0" shapeId="0">
      <text>
        <r>
          <rPr>
            <sz val="8"/>
            <color rgb="FF000000"/>
            <rFont val="Tahoma"/>
            <family val="2"/>
          </rPr>
          <t xml:space="preserve">Työpaikat yhteensä on tietyllä alueella työskentelevien henkilöiden lukumäärä. Jokainen työllinen henkilö muodostaa tällöin yhden työpaikan. Lukuun sisältyvät myös osa-aikaiset työntekijät.
</t>
        </r>
      </text>
    </comment>
    <comment ref="BV1" authorId="0" shapeId="0">
      <text>
        <r>
          <rPr>
            <sz val="8"/>
            <color rgb="FF000000"/>
            <rFont val="Tahoma"/>
            <family val="2"/>
          </rPr>
          <t xml:space="preserve">Alkutuotantoon kuuluvat:
</t>
        </r>
      </text>
    </comment>
    <comment ref="BW1" authorId="0" shapeId="0">
      <text>
        <r>
          <rPr>
            <sz val="8"/>
            <color rgb="FF000000"/>
            <rFont val="Tahoma"/>
            <family val="2"/>
          </rPr>
          <t xml:space="preserve">Jalostukseen kuuluvat:
</t>
        </r>
      </text>
    </comment>
    <comment ref="BX1" authorId="0" shapeId="0">
      <text>
        <r>
          <rPr>
            <sz val="8"/>
            <color rgb="FF000000"/>
            <rFont val="Tahoma"/>
            <family val="2"/>
          </rPr>
          <t xml:space="preserve">Palveluihin kuuluvat:
</t>
        </r>
      </text>
    </comment>
    <comment ref="BY1" authorId="0" shapeId="0">
      <text>
        <r>
          <rPr>
            <sz val="8"/>
            <color rgb="FF000000"/>
            <rFont val="Tahoma"/>
            <family val="2"/>
          </rPr>
          <t xml:space="preserve">Tarkan kuvauksen toimialan sisällöstä saa julkaisusta Toimialaluokitus TOL 2008. Tilastokeskus 2008, Käsikirjoja 4
</t>
        </r>
      </text>
    </comment>
    <comment ref="BZ1" authorId="0" shapeId="0">
      <text>
        <r>
          <rPr>
            <sz val="8"/>
            <color rgb="FF000000"/>
            <rFont val="Tahoma"/>
            <family val="2"/>
          </rPr>
          <t xml:space="preserve">Tarkan kuvauksen toimialan sisällöstä saa julkaisusta Toimialaluokitus TOL 2008. Tilastokeskus 2008, Käsikirjoja 4
</t>
        </r>
      </text>
    </comment>
    <comment ref="CA1" authorId="0" shapeId="0">
      <text>
        <r>
          <rPr>
            <sz val="8"/>
            <color rgb="FF000000"/>
            <rFont val="Tahoma"/>
            <family val="2"/>
          </rPr>
          <t xml:space="preserve">Tarkan kuvauksen toimialan sisällöstä saa julkaisusta Toimialaluokitus TOL 2008. Tilastokeskus 2008, Käsikirjoja 4
</t>
        </r>
      </text>
    </comment>
    <comment ref="CB1" authorId="0" shapeId="0">
      <text>
        <r>
          <rPr>
            <sz val="8"/>
            <color rgb="FF000000"/>
            <rFont val="Tahoma"/>
            <family val="2"/>
          </rPr>
          <t xml:space="preserve">Tarkan kuvauksen toimialan sisällöstä saa julkaisusta Toimialaluokitus TOL 2008. Tilastokeskus 2008, Käsikirjoja 4
</t>
        </r>
      </text>
    </comment>
    <comment ref="CC1" authorId="0" shapeId="0">
      <text>
        <r>
          <rPr>
            <sz val="8"/>
            <color rgb="FF000000"/>
            <rFont val="Tahoma"/>
            <family val="2"/>
          </rPr>
          <t xml:space="preserve">Tarkan kuvauksen toimialan sisällöstä saa julkaisusta Toimialaluokitus TOL 2008. Tilastokeskus 2008, Käsikirjoja 4
</t>
        </r>
      </text>
    </comment>
    <comment ref="CD1" authorId="0" shapeId="0">
      <text>
        <r>
          <rPr>
            <sz val="8"/>
            <color rgb="FF000000"/>
            <rFont val="Tahoma"/>
            <family val="2"/>
          </rPr>
          <t xml:space="preserve">Tarkan kuvauksen toimialan sisällöstä saa julkaisusta Toimialaluokitus TOL 2008. Tilastokeskus 2008, Käsikirjoja 4
</t>
        </r>
      </text>
    </comment>
    <comment ref="CE1" authorId="0" shapeId="0">
      <text>
        <r>
          <rPr>
            <sz val="8"/>
            <color rgb="FF000000"/>
            <rFont val="Tahoma"/>
            <family val="2"/>
          </rPr>
          <t xml:space="preserve">Tarkan kuvauksen toimialan sisällöstä saa julkaisusta Toimialaluokitus TOL 2008. Tilastokeskus 2008, Käsikirjoja 4
</t>
        </r>
      </text>
    </comment>
    <comment ref="CF1" authorId="0" shapeId="0">
      <text>
        <r>
          <rPr>
            <sz val="8"/>
            <color rgb="FF000000"/>
            <rFont val="Tahoma"/>
            <family val="2"/>
          </rPr>
          <t xml:space="preserve">Tarkan kuvauksen toimialan sisällöstä saa julkaisusta Toimialaluokitus TOL 2008. Tilastokeskus 2008, Käsikirjoja 4
</t>
        </r>
      </text>
    </comment>
    <comment ref="CG1" authorId="0" shapeId="0">
      <text>
        <r>
          <rPr>
            <sz val="8"/>
            <color rgb="FF000000"/>
            <rFont val="Tahoma"/>
            <family val="2"/>
          </rPr>
          <t xml:space="preserve">Tarkan kuvauksen toimialan sisällöstä saa julkaisusta Toimialaluokitus TOL 2008. Tilastokeskus 2008, Käsikirjoja 4
</t>
        </r>
      </text>
    </comment>
    <comment ref="CH1" authorId="0" shapeId="0">
      <text>
        <r>
          <rPr>
            <sz val="8"/>
            <color rgb="FF000000"/>
            <rFont val="Tahoma"/>
            <family val="2"/>
          </rPr>
          <t xml:space="preserve">Tarkan kuvauksen toimialan sisällöstä saa julkaisusta Toimialaluokitus TOL 2008. Tilastokeskus 2008, Käsikirjoja 4
</t>
        </r>
      </text>
    </comment>
    <comment ref="CI1" authorId="0" shapeId="0">
      <text>
        <r>
          <rPr>
            <sz val="8"/>
            <color rgb="FF000000"/>
            <rFont val="Tahoma"/>
            <family val="2"/>
          </rPr>
          <t xml:space="preserve">Tarkan kuvauksen toimialan sisällöstä saa julkaisusta Toimialaluokitus TOL 2008. Tilastokeskus 2008, Käsikirjoja 4
</t>
        </r>
      </text>
    </comment>
    <comment ref="CJ1" authorId="0" shapeId="0">
      <text>
        <r>
          <rPr>
            <sz val="8"/>
            <color rgb="FF000000"/>
            <rFont val="Tahoma"/>
            <family val="2"/>
          </rPr>
          <t xml:space="preserve">Tarkan kuvauksen toimialan sisällöstä saa julkaisusta Toimialaluokitus TOL 2008. Tilastokeskus 2008, Käsikirjoja 4
</t>
        </r>
      </text>
    </comment>
    <comment ref="CK1" authorId="0" shapeId="0">
      <text>
        <r>
          <rPr>
            <sz val="8"/>
            <color rgb="FF000000"/>
            <rFont val="Tahoma"/>
            <family val="2"/>
          </rPr>
          <t xml:space="preserve">Tarkan kuvauksen toimialan sisällöstä saa julkaisusta Toimialaluokitus TOL 2008. Tilastokeskus 2008, Käsikirjoja 4
</t>
        </r>
      </text>
    </comment>
    <comment ref="CL1" authorId="0" shapeId="0">
      <text>
        <r>
          <rPr>
            <sz val="8"/>
            <color rgb="FF000000"/>
            <rFont val="Tahoma"/>
            <family val="2"/>
          </rPr>
          <t xml:space="preserve">Tarkan kuvauksen toimialan sisällöstä saa julkaisusta Toimialaluokitus TOL 2008. Tilastokeskus 2008, Käsikirjoja 4
</t>
        </r>
      </text>
    </comment>
    <comment ref="CM1" authorId="0" shapeId="0">
      <text>
        <r>
          <rPr>
            <sz val="8"/>
            <color rgb="FF000000"/>
            <rFont val="Tahoma"/>
            <family val="2"/>
          </rPr>
          <t xml:space="preserve">Tarkan kuvauksen toimialan sisällöstä saa julkaisusta Toimialaluokitus TOL 2008. Tilastokeskus 2008, Käsikirjoja 4
</t>
        </r>
      </text>
    </comment>
    <comment ref="CN1" authorId="0" shapeId="0">
      <text>
        <r>
          <rPr>
            <sz val="8"/>
            <color rgb="FF000000"/>
            <rFont val="Tahoma"/>
            <family val="2"/>
          </rPr>
          <t xml:space="preserve">Tarkan kuvauksen toimialan sisällöstä saa julkaisusta Toimialaluokitus TOL 2008. Tilastokeskus 2008, Käsikirjoja 4
</t>
        </r>
      </text>
    </comment>
    <comment ref="CO1" authorId="0" shapeId="0">
      <text>
        <r>
          <rPr>
            <sz val="8"/>
            <color rgb="FF000000"/>
            <rFont val="Tahoma"/>
            <family val="2"/>
          </rPr>
          <t xml:space="preserve">Tarkan kuvauksen toimialan sisällöstä saa julkaisusta Toimialaluokitus TOL 2008. Tilastokeskus 2008, Käsikirjoja 4
</t>
        </r>
      </text>
    </comment>
    <comment ref="CP1" authorId="0" shapeId="0">
      <text>
        <r>
          <rPr>
            <sz val="8"/>
            <color rgb="FF000000"/>
            <rFont val="Tahoma"/>
            <family val="2"/>
          </rPr>
          <t xml:space="preserve">Tarkan kuvauksen toimialan sisällöstä saa julkaisusta Toimialaluokitus TOL 2008. Tilastokeskus 2008, Käsikirjoja 4
</t>
        </r>
      </text>
    </comment>
    <comment ref="CQ1" authorId="0" shapeId="0">
      <text>
        <r>
          <rPr>
            <sz val="8"/>
            <color rgb="FF000000"/>
            <rFont val="Tahoma"/>
            <family val="2"/>
          </rPr>
          <t xml:space="preserve">Tarkan kuvauksen toimialan sisällöstä saa julkaisusta Toimialaluokitus TOL 2008. Tilastokeskus 2008, Käsikirjoja 4
</t>
        </r>
      </text>
    </comment>
    <comment ref="CR1" authorId="0" shapeId="0">
      <text>
        <r>
          <rPr>
            <sz val="8"/>
            <color rgb="FF000000"/>
            <rFont val="Tahoma"/>
            <family val="2"/>
          </rPr>
          <t xml:space="preserve">Tarkan kuvauksen toimialan sisällöstä saa julkaisusta Toimialaluokitus TOL 2008. Tilastokeskus 2008, Käsikirjoja 4
</t>
        </r>
      </text>
    </comment>
    <comment ref="CS1" authorId="0" shapeId="0">
      <text>
        <r>
          <rPr>
            <sz val="8"/>
            <color rgb="FF000000"/>
            <rFont val="Tahoma"/>
            <family val="2"/>
          </rPr>
          <t xml:space="preserve">Tarkan kuvauksen toimialan sisällöstä saa julkaisusta Toimialaluokitus TOL 2008. Tilastokeskus 2008, Käsikirjoja 4
</t>
        </r>
      </text>
    </comment>
    <comment ref="CT1" authorId="0" shapeId="0">
      <text>
        <r>
          <rPr>
            <sz val="8"/>
            <color rgb="FF000000"/>
            <rFont val="Tahoma"/>
            <family val="2"/>
          </rPr>
          <t xml:space="preserve">Tarkan kuvauksen toimialan sisällöstä saa julkaisusta Toimialaluokitus TOL 2008. Tilastokeskus 2008, Käsikirjoja 4
</t>
        </r>
      </text>
    </comment>
    <comment ref="CU1" authorId="0" shapeId="0">
      <text>
        <r>
          <rPr>
            <sz val="8"/>
            <color rgb="FF000000"/>
            <rFont val="Tahoma"/>
            <family val="2"/>
          </rPr>
          <t xml:space="preserve">Asukkailla tarkoitetaan alueella vakinaisesti asuvaa väestöä.
</t>
        </r>
      </text>
    </comment>
    <comment ref="CV1" authorId="0" shapeId="0">
      <text>
        <r>
          <rPr>
            <sz val="8"/>
            <color rgb="FF000000"/>
            <rFont val="Tahoma"/>
            <family val="2"/>
          </rPr>
          <t xml:space="preserve">Työlliseen työvoimaan luetaan kaikki 18-74 -vuotiaat henkilöt, jotka olivat ansiotyössä vuoden viimeisellä viikolla.
</t>
        </r>
      </text>
    </comment>
    <comment ref="CW1" authorId="0" shapeId="0">
      <text>
        <r>
          <rPr>
            <sz val="8"/>
            <color rgb="FF000000"/>
            <rFont val="Tahoma"/>
            <family val="2"/>
          </rPr>
          <t xml:space="preserve">Työttömään työvoimaan luetaan vuoden viimeisenä työpäivänä työttömänä olleet 15-64 -vuotiaat henkilöt.
</t>
        </r>
      </text>
    </comment>
    <comment ref="CX1" authorId="0" shapeId="0">
      <text>
        <r>
          <rPr>
            <sz val="8"/>
            <color rgb="FF000000"/>
            <rFont val="Tahoma"/>
            <family val="2"/>
          </rPr>
          <t xml:space="preserve">0-14 -vuotiaat lapset.
</t>
        </r>
      </text>
    </comment>
    <comment ref="CY1" authorId="0" shapeId="0">
      <text>
        <r>
          <rPr>
            <sz val="8"/>
            <color rgb="FF000000"/>
            <rFont val="Tahoma"/>
            <family val="2"/>
          </rPr>
          <t xml:space="preserve">Opiskelijoiksi katsotaan ne henkilöt, jotka opiskelevat päätoimisesti eivätkä ole ansiotyössä tai työttömänä. Määrittely tapahtuu henkilön syyskuun tilanteen mukaan.
</t>
        </r>
      </text>
    </comment>
    <comment ref="CZ1" authorId="0" shapeId="0">
      <text>
        <r>
          <rPr>
            <sz val="8"/>
            <color rgb="FF000000"/>
            <rFont val="Tahoma"/>
            <family val="2"/>
          </rPr>
          <t xml:space="preserve">Eläkeläisiä ovat kaikki ne henkilöt, jotka saavat Kansaneläkelaitoksen tai Eläketurvakeskuksen tietojen mukaan eläkettä (pois lukien osa-aika- ja perhe-eläke) tai joilla on eläketuloja. Jos eläkettä saava henkilö on samanaikaisesti ansiotyössä, luetaan hänet työlliseksi.
</t>
        </r>
      </text>
    </comment>
    <comment ref="DA1" authorId="0" shapeId="0">
      <text>
        <r>
          <rPr>
            <sz val="8"/>
            <color rgb="FF000000"/>
            <rFont val="Tahoma"/>
            <family val="2"/>
          </rPr>
          <t xml:space="preserve">Muut- ryhmään kuuluvat kaikki muut työvoiman ulkopuolella olevat kuin lapset (0 14-v.), opiskelijat ja eläkeläiset. Muut- ryhmä sisältää mm. varusmiehet.
</t>
        </r>
      </text>
    </comment>
  </commentList>
</comments>
</file>

<file path=xl/comments4.xml><?xml version="1.0" encoding="utf-8"?>
<comments xmlns="http://schemas.openxmlformats.org/spreadsheetml/2006/main">
  <authors>
    <author>DefaultAppPool</author>
  </authors>
  <commentList>
    <comment ref="B1" authorId="0" shapeId="0">
      <text>
        <r>
          <rPr>
            <sz val="8"/>
            <color rgb="FF000000"/>
            <rFont val="Tahoma"/>
            <family val="2"/>
          </rPr>
          <t xml:space="preserve">Postinumeroalueen maantieteellisen keskipisteen x-koordinaatti
</t>
        </r>
      </text>
    </comment>
    <comment ref="C1" authorId="0" shapeId="0">
      <text>
        <r>
          <rPr>
            <sz val="8"/>
            <color rgb="FF000000"/>
            <rFont val="Tahoma"/>
            <family val="2"/>
          </rPr>
          <t xml:space="preserve">Postinumeroalueen maantieteellisen keskipisteen y-koordinaatti
</t>
        </r>
      </text>
    </comment>
    <comment ref="D1" authorId="0" shapeId="0">
      <text>
        <r>
          <rPr>
            <sz val="8"/>
            <color rgb="FF000000"/>
            <rFont val="Tahoma"/>
            <family val="2"/>
          </rPr>
          <t xml:space="preserve">Postinumeroalueen pinta-ala (m2)
</t>
        </r>
      </text>
    </comment>
    <comment ref="E1" authorId="0" shapeId="0">
      <text>
        <r>
          <rPr>
            <sz val="8"/>
            <color rgb="FF000000"/>
            <rFont val="Tahoma"/>
            <family val="2"/>
          </rPr>
          <t xml:space="preserve">Asukkailla tarkoitetaan alueella vakinaisesti asuvaa väestöä.
</t>
        </r>
      </text>
    </comment>
    <comment ref="F1" authorId="0" shapeId="0">
      <text>
        <r>
          <rPr>
            <sz val="8"/>
            <color rgb="FF000000"/>
            <rFont val="Tahoma"/>
            <family val="2"/>
          </rPr>
          <t xml:space="preserve">Alueella vakinaisesti asuvat naispuoliset henkilöt.
</t>
        </r>
      </text>
    </comment>
    <comment ref="G1" authorId="0" shapeId="0">
      <text>
        <r>
          <rPr>
            <sz val="8"/>
            <color rgb="FF000000"/>
            <rFont val="Tahoma"/>
            <family val="2"/>
          </rPr>
          <t xml:space="preserve">Alueella vakinaisesti asuvat miespuoliset henkilöt.
</t>
        </r>
      </text>
    </comment>
    <comment ref="H1" authorId="0" shapeId="0">
      <text>
        <r>
          <rPr>
            <sz val="8"/>
            <color rgb="FF000000"/>
            <rFont val="Tahoma"/>
            <family val="2"/>
          </rPr>
          <t xml:space="preserve">Asukkaiden keski-ikä on asukkaiden iän keskiarvo alueittain. Keskiarvoa laskettaessa on kunkin asukkaan ikään lisätty puoli vuotta, jonka jälkeen ikäsumma on jaettu asukkaiden lukumäärällä.
</t>
        </r>
      </text>
    </comment>
    <comment ref="I1" authorId="0" shapeId="0">
      <text>
        <r>
          <rPr>
            <sz val="8"/>
            <color rgb="FF000000"/>
            <rFont val="Tahoma"/>
            <family val="2"/>
          </rPr>
          <t xml:space="preserve">Alueella vakinaisesti asuvat 0-2 -vuotiaat henkilöt.
</t>
        </r>
      </text>
    </comment>
    <comment ref="J1" authorId="0" shapeId="0">
      <text>
        <r>
          <rPr>
            <sz val="8"/>
            <color rgb="FF000000"/>
            <rFont val="Tahoma"/>
            <family val="2"/>
          </rPr>
          <t xml:space="preserve">Alueella vakinaisesti asuvat 3-6 -vuotiaat henkilöt.
</t>
        </r>
      </text>
    </comment>
    <comment ref="K1" authorId="0" shapeId="0">
      <text>
        <r>
          <rPr>
            <sz val="8"/>
            <color rgb="FF000000"/>
            <rFont val="Tahoma"/>
            <family val="2"/>
          </rPr>
          <t xml:space="preserve">Alueella vakinaisesti asuvat 7-12 -vuotiaat henkilöt.
</t>
        </r>
      </text>
    </comment>
    <comment ref="L1" authorId="0" shapeId="0">
      <text>
        <r>
          <rPr>
            <sz val="8"/>
            <color rgb="FF000000"/>
            <rFont val="Tahoma"/>
            <family val="2"/>
          </rPr>
          <t xml:space="preserve">Alueella vakinaisesti asuvat 13-15 -vuotiaat henkilöt.
</t>
        </r>
      </text>
    </comment>
    <comment ref="M1" authorId="0" shapeId="0">
      <text>
        <r>
          <rPr>
            <sz val="8"/>
            <color rgb="FF000000"/>
            <rFont val="Tahoma"/>
            <family val="2"/>
          </rPr>
          <t xml:space="preserve">Alueella vakinaisesti asuvat 16-17 -vuotiaat henkilöt.
</t>
        </r>
      </text>
    </comment>
    <comment ref="N1" authorId="0" shapeId="0">
      <text>
        <r>
          <rPr>
            <sz val="8"/>
            <color rgb="FF000000"/>
            <rFont val="Tahoma"/>
            <family val="2"/>
          </rPr>
          <t xml:space="preserve">Alueella vakinaisesti asuvat 18-19 -vuotiaat henkilöt.
</t>
        </r>
      </text>
    </comment>
    <comment ref="O1" authorId="0" shapeId="0">
      <text>
        <r>
          <rPr>
            <sz val="8"/>
            <color rgb="FF000000"/>
            <rFont val="Tahoma"/>
            <family val="2"/>
          </rPr>
          <t xml:space="preserve">Alueella vakinaisesti asuvat 20-24 -vuotiaat henkilöt.
</t>
        </r>
      </text>
    </comment>
    <comment ref="P1" authorId="0" shapeId="0">
      <text>
        <r>
          <rPr>
            <sz val="8"/>
            <color rgb="FF000000"/>
            <rFont val="Tahoma"/>
            <family val="2"/>
          </rPr>
          <t xml:space="preserve">Alueella vakinaisesti asuvat 25-29 -vuotiaat henkilöt.
</t>
        </r>
      </text>
    </comment>
    <comment ref="Q1" authorId="0" shapeId="0">
      <text>
        <r>
          <rPr>
            <sz val="8"/>
            <color rgb="FF000000"/>
            <rFont val="Tahoma"/>
            <family val="2"/>
          </rPr>
          <t xml:space="preserve">Alueella vakinaisesti asuvat 30-34 -vuotiaat henkilöt.
</t>
        </r>
      </text>
    </comment>
    <comment ref="R1" authorId="0" shapeId="0">
      <text>
        <r>
          <rPr>
            <sz val="8"/>
            <color rgb="FF000000"/>
            <rFont val="Tahoma"/>
            <family val="2"/>
          </rPr>
          <t xml:space="preserve">Alueella vakinaisesti asuvat 35-39 -vuotiaat henkilöt.
</t>
        </r>
      </text>
    </comment>
    <comment ref="S1" authorId="0" shapeId="0">
      <text>
        <r>
          <rPr>
            <sz val="8"/>
            <color rgb="FF000000"/>
            <rFont val="Tahoma"/>
            <family val="2"/>
          </rPr>
          <t xml:space="preserve">Alueella vakinaisesti asuvat 40-44 -vuotiaat henkilöt.
</t>
        </r>
      </text>
    </comment>
    <comment ref="T1" authorId="0" shapeId="0">
      <text>
        <r>
          <rPr>
            <sz val="8"/>
            <color rgb="FF000000"/>
            <rFont val="Tahoma"/>
            <family val="2"/>
          </rPr>
          <t xml:space="preserve">Alueella vakinaisesti asuvat 45-49 -vuotiaat henkilöt.
</t>
        </r>
      </text>
    </comment>
    <comment ref="U1" authorId="0" shapeId="0">
      <text>
        <r>
          <rPr>
            <sz val="8"/>
            <color rgb="FF000000"/>
            <rFont val="Tahoma"/>
            <family val="2"/>
          </rPr>
          <t xml:space="preserve">Alueella vakinaisesti asuvat 50-54 -vuotiaat henkilöt.
</t>
        </r>
      </text>
    </comment>
    <comment ref="V1" authorId="0" shapeId="0">
      <text>
        <r>
          <rPr>
            <sz val="8"/>
            <color rgb="FF000000"/>
            <rFont val="Tahoma"/>
            <family val="2"/>
          </rPr>
          <t xml:space="preserve">Alueella vakinaisesti asuvat 55-59 -vuotiaat henkilöt.
</t>
        </r>
      </text>
    </comment>
    <comment ref="W1" authorId="0" shapeId="0">
      <text>
        <r>
          <rPr>
            <sz val="8"/>
            <color rgb="FF000000"/>
            <rFont val="Tahoma"/>
            <family val="2"/>
          </rPr>
          <t xml:space="preserve">Alueella vakinaisesti asuvat 60-64 -vuotiaat henkilöt.
</t>
        </r>
      </text>
    </comment>
    <comment ref="X1" authorId="0" shapeId="0">
      <text>
        <r>
          <rPr>
            <sz val="8"/>
            <color rgb="FF000000"/>
            <rFont val="Tahoma"/>
            <family val="2"/>
          </rPr>
          <t xml:space="preserve">Alueella vakinaisesti asuvat 65-69 -vuotiaat henkilöt.
</t>
        </r>
      </text>
    </comment>
    <comment ref="Y1" authorId="0" shapeId="0">
      <text>
        <r>
          <rPr>
            <sz val="8"/>
            <color rgb="FF000000"/>
            <rFont val="Tahoma"/>
            <family val="2"/>
          </rPr>
          <t xml:space="preserve">Alueella vakinaisesti asuvat 70-74 -vuotiaat henkilöt.
</t>
        </r>
      </text>
    </comment>
    <comment ref="Z1" authorId="0" shapeId="0">
      <text>
        <r>
          <rPr>
            <sz val="8"/>
            <color rgb="FF000000"/>
            <rFont val="Tahoma"/>
            <family val="2"/>
          </rPr>
          <t xml:space="preserve">Alueella vakinaisesti asuvat 75-79 -vuotiaat henkilöt.
</t>
        </r>
      </text>
    </comment>
    <comment ref="AA1" authorId="0" shapeId="0">
      <text>
        <r>
          <rPr>
            <sz val="8"/>
            <color rgb="FF000000"/>
            <rFont val="Tahoma"/>
            <family val="2"/>
          </rPr>
          <t xml:space="preserve">Alueella vakinaisesti asuvat 80-84 -vuotiaat henkilöt.
</t>
        </r>
      </text>
    </comment>
    <comment ref="AB1" authorId="0" shapeId="0">
      <text>
        <r>
          <rPr>
            <sz val="8"/>
            <color rgb="FF000000"/>
            <rFont val="Tahoma"/>
            <family val="2"/>
          </rPr>
          <t xml:space="preserve">Alueella vakinaisesti asuvat yli 84 -vuotiaat henkilöt.
</t>
        </r>
      </text>
    </comment>
    <comment ref="AC1" authorId="0" shapeId="0">
      <text>
        <r>
          <rPr>
            <sz val="8"/>
            <color rgb="FF000000"/>
            <rFont val="Tahoma"/>
            <family val="2"/>
          </rPr>
          <t xml:space="preserve">Alueella asuvien koulutusrakennetiedot koskevat 18 vuotta täyttänyttä väestöä.
</t>
        </r>
      </text>
    </comment>
    <comment ref="AD1" authorId="0" shapeId="0">
      <text>
        <r>
          <rPr>
            <sz val="8"/>
            <color rgb="FF000000"/>
            <rFont val="Tahoma"/>
            <family val="2"/>
          </rPr>
          <t xml:space="preserve">Perusasteen suorittaneet ovat henkilöitä, jotka eivät ole suorittaneet perusasteen jälkeistä tutkintoa. Luokka sisältää myös henkilöt, joiden koulutus on tuntematon.
</t>
        </r>
      </text>
    </comment>
    <comment ref="AE1" authorId="0" shapeId="0">
      <text>
        <r>
          <rPr>
            <sz val="8"/>
            <color rgb="FF000000"/>
            <rFont val="Tahoma"/>
            <family val="2"/>
          </rPr>
          <t xml:space="preserve">Koulutetut (tutkinnon suorittaneet) ovat suorittaneet vähintään keskiasteen tutkinnon.
</t>
        </r>
      </text>
    </comment>
    <comment ref="AF1" authorId="0" shapeId="0">
      <text>
        <r>
          <rPr>
            <sz val="8"/>
            <color rgb="FF000000"/>
            <rFont val="Tahoma"/>
            <family val="2"/>
          </rPr>
          <t xml:space="preserve">Ylioppilastutkinnon suorittaneet sisältää henkilöt, jotka ovat suorittaneet ylioppilastutkinnon.
</t>
        </r>
      </text>
    </comment>
    <comment ref="AG1" authorId="0" shapeId="0">
      <text>
        <r>
          <rPr>
            <sz val="8"/>
            <color rgb="FF000000"/>
            <rFont val="Tahoma"/>
            <family val="2"/>
          </rPr>
          <t xml:space="preserve">Ammatilliset tutkinnot sisältävät toisen asteen (3, pois lukien ylioppilastutkinto), erikoisammattikouluasteen (4) sekä alimman korkea-asteen (5) tutkinnot.
</t>
        </r>
      </text>
    </comment>
    <comment ref="AH1" authorId="0" shapeId="0">
      <text>
        <r>
          <rPr>
            <sz val="8"/>
            <color rgb="FF000000"/>
            <rFont val="Tahoma"/>
            <family val="2"/>
          </rPr>
          <t xml:space="preserve">Alempi korkeakoulututkinto sisältää alemman korkeakouluasteen (6-aste) tutkinnot.
</t>
        </r>
      </text>
    </comment>
    <comment ref="AI1" authorId="0" shapeId="0">
      <text>
        <r>
          <rPr>
            <sz val="8"/>
            <color rgb="FF000000"/>
            <rFont val="Tahoma"/>
            <family val="2"/>
          </rPr>
          <t xml:space="preserve">Ylempi korkeakoulututkinto sisältää ylemmän korkeakouluasteen (7-aste) tutkinnot sekä tutkijakoulutusasteen (8-aste) tutkinnot.
</t>
        </r>
      </text>
    </comment>
    <comment ref="AJ1" authorId="0" shapeId="0">
      <text>
        <r>
          <rPr>
            <sz val="8"/>
            <color rgb="FF000000"/>
            <rFont val="Tahoma"/>
            <family val="2"/>
          </rPr>
          <t xml:space="preserve">Alueella asuvat 18 vuotta täyttäneet.
</t>
        </r>
      </text>
    </comment>
    <comment ref="AK1" authorId="0" shapeId="0">
      <text>
        <r>
          <rPr>
            <sz val="8"/>
            <color rgb="FF000000"/>
            <rFont val="Tahoma"/>
            <family val="2"/>
          </rPr>
          <t xml:space="preserve">18 vuotta täyttäneiden asukkaiden vuositulojen keskiarvo (€).
</t>
        </r>
      </text>
    </comment>
    <comment ref="AL1" authorId="0" shapeId="0">
      <text>
        <r>
          <rPr>
            <sz val="8"/>
            <color rgb="FF000000"/>
            <rFont val="Tahoma"/>
            <family val="2"/>
          </rPr>
          <t xml:space="preserve">Mediaanitulot (€) saadaan, kun 18 vuotta täyttäneet asukkaat asetetaan käytettävissä olevien rahatulojen mukaan suuruusjärjestykseen. Mediaanitulo on keskimmäisen tulonsaajan tulo. Keskimmäisen tulonsaajan kummallekin puolelle jää yhtä monta tulonsaajaa.
</t>
        </r>
      </text>
    </comment>
    <comment ref="AM1" authorId="0" shapeId="0">
      <text>
        <r>
          <rPr>
            <sz val="8"/>
            <color rgb="FF000000"/>
            <rFont val="Tahoma"/>
            <family val="2"/>
          </rPr>
          <t xml:space="preserve">Alimpaan tuloluokkaan kuuluvat asukkaat ansaitsevat enintään 13 005 euroa vuodessa (tulokymmenykset 1-2). Kymmenykset muodostetaan asettamalla kaikki 18 vuotta täyttäneet asukkaat järjestykseen tulojen perusteella ja jakamalla heidät kymmeneen yhtä paljon tapauksia sisältävään osaan.
</t>
        </r>
      </text>
    </comment>
    <comment ref="AN1" authorId="0" shapeId="0">
      <text>
        <r>
          <rPr>
            <sz val="8"/>
            <color rgb="FF000000"/>
            <rFont val="Tahoma"/>
            <family val="2"/>
          </rPr>
          <t xml:space="preserve">Keskimmäiseen tuloluokkaan kuuluvat asukkaat ansaitsevat 13 006 - 31 290 euroa vuodessa (tulokymmenykset 3-8). Kymmenykset muodostetaan asettamalla kaikki 18 vuotta täyttäneet asukkaat järjestykseen tulojen perusteella ja jakamalla heidät kymmeneen yhtä paljon tapauksia sisältävään osaan.
</t>
        </r>
      </text>
    </comment>
    <comment ref="AO1" authorId="0" shapeId="0">
      <text>
        <r>
          <rPr>
            <sz val="8"/>
            <color rgb="FF000000"/>
            <rFont val="Tahoma"/>
            <family val="2"/>
          </rPr>
          <t xml:space="preserve">Ylimpään tuloluokkaan kuuluvat asukkaat ansaitsevat yli 31 291 euroa vuodessa (tulokymmenykset 9-10). Kymmenykset muodostetaan asettamalla kaikki 18 vuotta täyttäneet asukkaat järjestykseen tulojen perusteella ja jakamalla heidät kymmeneen yhtä paljon tapauksia sisältävään osaan.
</t>
        </r>
      </text>
    </comment>
    <comment ref="AP1" authorId="0" shapeId="0">
      <text>
        <r>
          <rPr>
            <sz val="8"/>
            <color rgb="FF000000"/>
            <rFont val="Tahoma"/>
            <family val="2"/>
          </rPr>
          <t xml:space="preserve">Asukkaiden ostovoimakertymä (€) on käytettävissä olevien rahatulojen kertymä.
</t>
        </r>
      </text>
    </comment>
    <comment ref="AQ1" authorId="0" shapeId="0">
      <text>
        <r>
          <rPr>
            <sz val="8"/>
            <color rgb="FF000000"/>
            <rFont val="Tahoma"/>
            <family val="2"/>
          </rPr>
          <t xml:space="preserve">Taloudet yhteensä.
</t>
        </r>
      </text>
    </comment>
    <comment ref="AR1" authorId="0" shapeId="0">
      <text>
        <r>
          <rPr>
            <sz val="8"/>
            <color rgb="FF000000"/>
            <rFont val="Tahoma"/>
            <family val="2"/>
          </rPr>
          <t xml:space="preserve">Talouksien keskikoko on alueella asuvien talouksien koko yhteenlaskettuna ja jaettuna talouksien lukumäärällä.
</t>
        </r>
      </text>
    </comment>
    <comment ref="AS1" authorId="0" shapeId="0">
      <text>
        <r>
          <rPr>
            <sz val="8"/>
            <color rgb="FF000000"/>
            <rFont val="Tahoma"/>
            <family val="2"/>
          </rPr>
          <t xml:space="preserve">Asumisväljyys (m2) on se keskipinta-ala, joka saadaan, kun talouksien asuinhuoneistojen yhteispinta-ala jaetaan asukkaiden lukumäärällä.
</t>
        </r>
      </text>
    </comment>
    <comment ref="AT1" authorId="0" shapeId="0">
      <text>
        <r>
          <rPr>
            <sz val="8"/>
            <color rgb="FF000000"/>
            <rFont val="Tahoma"/>
            <family val="2"/>
          </rPr>
          <t xml:space="preserve">Nuoret yksinasuvat ovat alle 35 -vuotiaita.
</t>
        </r>
      </text>
    </comment>
    <comment ref="AU1" authorId="0" shapeId="0">
      <text>
        <r>
          <rPr>
            <sz val="8"/>
            <color rgb="FF000000"/>
            <rFont val="Tahoma"/>
            <family val="2"/>
          </rPr>
          <t xml:space="preserve">Lapsettomien nuorten parien viitehenkilö on alle 35 -vuotias. Viitehenkilöllä tarkoitetaan asuntokunnan eli talouden suurituloisinta henkilöä.
</t>
        </r>
      </text>
    </comment>
    <comment ref="AV1" authorId="0" shapeId="0">
      <text>
        <r>
          <rPr>
            <sz val="8"/>
            <color rgb="FF000000"/>
            <rFont val="Tahoma"/>
            <family val="2"/>
          </rPr>
          <t xml:space="preserve">Lapsitalouksiin on luettu ne taloudet, joissa vähintään yksi lapsi on 0-17 -vuotias. Myös yksinasuvat, alle 18 vuotiaat lapset sisältyvät tähän ryhmään.
</t>
        </r>
      </text>
    </comment>
    <comment ref="AW1" authorId="0" shapeId="0">
      <text>
        <r>
          <rPr>
            <sz val="8"/>
            <color rgb="FF000000"/>
            <rFont val="Tahoma"/>
            <family val="2"/>
          </rPr>
          <t xml:space="preserve">Pienten lasten (alle 3 -vuotiaita lapsia) taloudet ovat talouksia, joissa on vähintään yksi alle kolmevuotias lapsi.
</t>
        </r>
      </text>
    </comment>
    <comment ref="AX1" authorId="0" shapeId="0">
      <text>
        <r>
          <rPr>
            <sz val="8"/>
            <color rgb="FF000000"/>
            <rFont val="Tahoma"/>
            <family val="2"/>
          </rPr>
          <t xml:space="preserve">Alle kouluikäisten (alle 7 -vuotiaita lapsia) lasten taloudet ovat talouksia, joissa on vähintään yksi alle seitsemänvuotias lapsi.
</t>
        </r>
      </text>
    </comment>
    <comment ref="AY1" authorId="0" shapeId="0">
      <text>
        <r>
          <rPr>
            <sz val="8"/>
            <color rgb="FF000000"/>
            <rFont val="Tahoma"/>
            <family val="2"/>
          </rPr>
          <t xml:space="preserve">Kouluikäisten (7-12 -vuotaita lapsia) lasten taloudet ovat talouksia, joissa on vähintään yksi 7-12 -vuotias lapsi.
</t>
        </r>
      </text>
    </comment>
    <comment ref="AZ1" authorId="0" shapeId="0">
      <text>
        <r>
          <rPr>
            <sz val="8"/>
            <color rgb="FF000000"/>
            <rFont val="Tahoma"/>
            <family val="2"/>
          </rPr>
          <t xml:space="preserve">Teini-ikäisten lasten (13-17 -vuotiaita lapsia) taloudet ovat talouksia, joissa on vähintään yksi 13-17 -vuotias lapsi. Myös yksinasuvat, tai muiden alaikäisten kanssa asuvat alle 18 vuotiaat lapset sisältyvät tähän ryhmään. Huom! Talous, jossa on eri-ikäisiä lapsia, voi kuulua yhtä aikaa eri luokkiin. Jos samanikäisiä lapsia on useampia, on kukin talous luettu mukaan lapsitalouksiin vain kerran.
</t>
        </r>
      </text>
    </comment>
    <comment ref="BA1" authorId="0" shapeId="0">
      <text>
        <r>
          <rPr>
            <sz val="8"/>
            <color rgb="FF000000"/>
            <rFont val="Tahoma"/>
            <family val="2"/>
          </rPr>
          <t xml:space="preserve">Aikuistalouksissa kaikki talouden jäsenet ovat 18 - 64 -vuotiaita.
</t>
        </r>
      </text>
    </comment>
    <comment ref="BB1" authorId="0" shapeId="0">
      <text>
        <r>
          <rPr>
            <sz val="8"/>
            <color rgb="FF000000"/>
            <rFont val="Tahoma"/>
            <family val="2"/>
          </rPr>
          <t xml:space="preserve">Eläkeikäisten talouksissa vähintään yksi talouden jäsen on vähintään 65 -vuotias.
</t>
        </r>
      </text>
    </comment>
    <comment ref="BC1" authorId="0" shapeId="0">
      <text>
        <r>
          <rPr>
            <sz val="8"/>
            <color rgb="FF000000"/>
            <rFont val="Tahoma"/>
            <family val="2"/>
          </rPr>
          <t xml:space="preserve">Omistusasunnoissa asuvat taloudet ovat talouksia, joiden asunnon hallintaperuste on omistusasunto. Omistusasunnoiksi katsotaan sekä kiinteistön että asunto-osakkeiden omistukseen perustuvat asunnot.
</t>
        </r>
      </text>
    </comment>
    <comment ref="BD1" authorId="0" shapeId="0">
      <text>
        <r>
          <rPr>
            <sz val="8"/>
            <color rgb="FF000000"/>
            <rFont val="Tahoma"/>
            <family val="2"/>
          </rPr>
          <t xml:space="preserve">Vuokra-asunnoissa asuvat taloudet ovat talouksia joiden asunnot ovat hallintaperusteeltaan vuokra-, arava-, korkotukivuokra- ja asumisoikeusasuntoja.
</t>
        </r>
      </text>
    </comment>
    <comment ref="BE1" authorId="0" shapeId="0">
      <text>
        <r>
          <rPr>
            <sz val="8"/>
            <color rgb="FF000000"/>
            <rFont val="Tahoma"/>
            <family val="2"/>
          </rPr>
          <t xml:space="preserve">Muissa asunnoissa asuvat taloudet ovat talouksia, joiden asuntojen hallintaperuste on muu (esim. syytinki, sukulaisuus) tai tuntematon.
</t>
        </r>
      </text>
    </comment>
    <comment ref="BF1" authorId="0" shapeId="0">
      <text>
        <r>
          <rPr>
            <sz val="8"/>
            <color rgb="FF000000"/>
            <rFont val="Tahoma"/>
            <family val="2"/>
          </rPr>
          <t xml:space="preserve">Talouksien lukumäärä ilmoittaa alueella asuvien talouksien lukumäärän.
</t>
        </r>
      </text>
    </comment>
    <comment ref="BG1" authorId="0" shapeId="0">
      <text>
        <r>
          <rPr>
            <sz val="8"/>
            <color rgb="FF000000"/>
            <rFont val="Tahoma"/>
            <family val="2"/>
          </rPr>
          <t xml:space="preserve">Talouksien keskitulot (€) on talouksien käytettävissä olevien rahatulojen vuositulojen keskiarvo.
</t>
        </r>
      </text>
    </comment>
    <comment ref="BH1" authorId="0" shapeId="0">
      <text>
        <r>
          <rPr>
            <sz val="8"/>
            <color rgb="FF000000"/>
            <rFont val="Tahoma"/>
            <family val="2"/>
          </rPr>
          <t xml:space="preserve">Talouksien mediaanitulot (€) saadaan, kun kaikki taloudet asetetaan käytettävissä olevien rahatulojen mukaan suuruusjärjestykseen. Mediaanitulo on keskimmäisen talouden tulo. Keskimmäisen talouden kummallekin puolelle jää yhtä monta taloutta.
</t>
        </r>
      </text>
    </comment>
    <comment ref="BI1" authorId="0" shapeId="0">
      <text>
        <r>
          <rPr>
            <sz val="8"/>
            <color rgb="FF000000"/>
            <rFont val="Tahoma"/>
            <family val="2"/>
          </rPr>
          <t xml:space="preserve">Alimpaan tuloluokkaan kuuluvat taloudet ansaitsevat enintään 16 703 euroa vuodessa (tulokymmenykset 1-2). Kymmenykset muodostetaan asettamalla kaikki asuntoväestöön kuuluvat henkilöt järjestykseen talouksien ekvivalenttien käytettävissä olevien tulojen perusteella ja jakamalla heidät kymmeneen yhtä paljon tapauksia sisältävään osaan.
</t>
        </r>
      </text>
    </comment>
    <comment ref="BJ1" authorId="0" shapeId="0">
      <text>
        <r>
          <rPr>
            <sz val="8"/>
            <color rgb="FF000000"/>
            <rFont val="Tahoma"/>
            <family val="2"/>
          </rPr>
          <t xml:space="preserve">Keskimmäiseen tuloluokkaan kuuluvat taloudet ansaitsevat 16 704 - 34 549 euroa vuodessa (tulokymmenykset 3-8). Kymmenykset muodostetaan asettamalla kaikki asuntoväestöön kuuluvat henkilöt järjestykseen talouksien ekvivalenttien käytettävissä olevien tulojen perusteella ja jakamalla heidät kymmeneen yhtä paljon tapauksia sisältävään osaan.
</t>
        </r>
      </text>
    </comment>
    <comment ref="BK1" authorId="0" shapeId="0">
      <text>
        <r>
          <rPr>
            <sz val="8"/>
            <color rgb="FF000000"/>
            <rFont val="Tahoma"/>
            <family val="2"/>
          </rPr>
          <t xml:space="preserve">Ylimpään tuloluokkaan kuuluvat taloudet ansaitsevat yli 34 550 euroa vuodessa (tulokymmenykset 9-10). Kymmenykset muodostetaan asettamalla kaikki asuntoväestöön kuuluvat henkilöt järjestykseen talouksien ekvivalenttien käytettävissä olevien tulojen perusteella ja jakamalla heidät kymmeneen yhtä paljon tapauksia sisältävään osaan.
</t>
        </r>
      </text>
    </comment>
    <comment ref="BL1" authorId="0" shapeId="0">
      <text>
        <r>
          <rPr>
            <sz val="8"/>
            <color rgb="FF000000"/>
            <rFont val="Tahoma"/>
            <family val="2"/>
          </rPr>
          <t xml:space="preserve">Talouksien ostovoimakertymä (€) on käytettävissä olevien rahatulojen kertymä.
</t>
        </r>
      </text>
    </comment>
    <comment ref="BM1" authorId="0" shapeId="0">
      <text>
        <r>
          <rPr>
            <sz val="8"/>
            <color rgb="FF000000"/>
            <rFont val="Tahoma"/>
            <family val="2"/>
          </rPr>
          <t xml:space="preserve">Kesämökeiksi luetaan kaikki rakennukset, joiden käyttötarkoitus vuoden viimeisenä päivänä on vapaa-ajan asuinrakennus tai joita kyseisenä ajankohtana käytetään vapaa-ajan asumiseen. Liiketoimintaa palvelevia lomamökkejä ja lomakylien rakennuksia ei lueta vapaa-ajan asuinrakennuksiksi.
</t>
        </r>
      </text>
    </comment>
    <comment ref="BN1" authorId="0" shapeId="0">
      <text>
        <r>
          <rPr>
            <sz val="8"/>
            <color rgb="FF000000"/>
            <rFont val="Tahoma"/>
            <family val="2"/>
          </rPr>
          <t xml:space="preserve">Rakennusten lukumäärä yhteensä.
</t>
        </r>
      </text>
    </comment>
    <comment ref="BO1" authorId="0" shapeId="0">
      <text>
        <r>
          <rPr>
            <sz val="8"/>
            <color rgb="FF000000"/>
            <rFont val="Tahoma"/>
            <family val="2"/>
          </rPr>
          <t xml:space="preserve">Muut rakennukset yhteensä kertoo niiden rakennusten lukumäärän alueittain, joiden käyttötarkoitus on muu kuin asuminen (esim. liike-, toimisto- tai varastorakennus).
</t>
        </r>
      </text>
    </comment>
    <comment ref="BP1" authorId="0" shapeId="0">
      <text>
        <r>
          <rPr>
            <sz val="8"/>
            <color rgb="FF000000"/>
            <rFont val="Tahoma"/>
            <family val="2"/>
          </rPr>
          <t xml:space="preserve">Asuinrakennusten lukumäärä kertoo niiden rakennusten lukumäärän alueittain, joiden käyttötarkoitus on asuminen.
</t>
        </r>
      </text>
    </comment>
    <comment ref="BQ1" authorId="0" shapeId="0">
      <text>
        <r>
          <rPr>
            <sz val="8"/>
            <color rgb="FF000000"/>
            <rFont val="Tahoma"/>
            <family val="2"/>
          </rPr>
          <t xml:space="preserve">Asuntojen lukumäärä kertoo asuntojen lukumäärän asuinrakennuksissa alueittain. Asunnolla eli asuinhuoneistolla tarkoitetaan keittiöllä, keittokomerolla tai keittotilalla varustettua yhden asuinhuoneen tai useampia asuinhuoneita käsittävää, ympärivuotiseen asumiseen tarkoitettua kokonaisuutta, jonka huoneistoala on vähintään 7 m².
</t>
        </r>
      </text>
    </comment>
    <comment ref="BR1" authorId="0" shapeId="0">
      <text>
        <r>
          <rPr>
            <sz val="8"/>
            <color rgb="FF000000"/>
            <rFont val="Tahoma"/>
            <family val="2"/>
          </rPr>
          <t xml:space="preserve">Asuntojen keskipinta-ala (m2) on kaikkien asuinhuoneistojen pinta-ala jaettuna niiden lukumäärällä.
</t>
        </r>
      </text>
    </comment>
    <comment ref="BS1" authorId="0" shapeId="0">
      <text>
        <r>
          <rPr>
            <sz val="8"/>
            <color rgb="FF000000"/>
            <rFont val="Tahoma"/>
            <family val="2"/>
          </rPr>
          <t xml:space="preserve">Pientaloasunnot ovat asuntoja, jotka talotyypin mukaan ovat erillisiä pientaloja (omakoti- ja paritalot) tai rivi- ja ketjutaloja (sisältävät vähintään kolme kytkettyä asuntoa).
</t>
        </r>
      </text>
    </comment>
    <comment ref="BT1" authorId="0" shapeId="0">
      <text>
        <r>
          <rPr>
            <sz val="8"/>
            <color rgb="FF000000"/>
            <rFont val="Tahoma"/>
            <family val="2"/>
          </rPr>
          <t xml:space="preserve">Kerrostaloasunnot ovat asuntoja, jotka talotyypin mukaan ovat asuinkerrostaloja. Asuinkerrostaloryhmään kuuluvat vähintään kolmen asunnon talot, joissa ainakin kaksi asuntoa sijaitsee päällekkäin.
</t>
        </r>
      </text>
    </comment>
    <comment ref="BU1" authorId="0" shapeId="0">
      <text>
        <r>
          <rPr>
            <sz val="8"/>
            <color rgb="FF000000"/>
            <rFont val="Tahoma"/>
            <family val="2"/>
          </rPr>
          <t xml:space="preserve">Työpaikat yhteensä on tietyllä alueella työskentelevien henkilöiden lukumäärä. Jokainen työllinen henkilö muodostaa tällöin yhden työpaikan. Lukuun sisältyvät myös osa-aikaiset työntekijät.
</t>
        </r>
      </text>
    </comment>
    <comment ref="BV1" authorId="0" shapeId="0">
      <text>
        <r>
          <rPr>
            <sz val="8"/>
            <color rgb="FF000000"/>
            <rFont val="Tahoma"/>
            <family val="2"/>
          </rPr>
          <t xml:space="preserve">Alkutuotantoon kuuluvat:
</t>
        </r>
      </text>
    </comment>
    <comment ref="BW1" authorId="0" shapeId="0">
      <text>
        <r>
          <rPr>
            <sz val="8"/>
            <color rgb="FF000000"/>
            <rFont val="Tahoma"/>
            <family val="2"/>
          </rPr>
          <t xml:space="preserve">Jalostukseen kuuluvat:
</t>
        </r>
      </text>
    </comment>
    <comment ref="BX1" authorId="0" shapeId="0">
      <text>
        <r>
          <rPr>
            <sz val="8"/>
            <color rgb="FF000000"/>
            <rFont val="Tahoma"/>
            <family val="2"/>
          </rPr>
          <t xml:space="preserve">Palveluihin kuuluvat:
</t>
        </r>
      </text>
    </comment>
    <comment ref="BY1" authorId="0" shapeId="0">
      <text>
        <r>
          <rPr>
            <sz val="8"/>
            <color rgb="FF000000"/>
            <rFont val="Tahoma"/>
            <family val="2"/>
          </rPr>
          <t xml:space="preserve">Tarkan kuvauksen toimialan sisällöstä saa julkaisusta Toimialaluokitus TOL 2008. Tilastokeskus 2008, Käsikirjoja 4
</t>
        </r>
      </text>
    </comment>
    <comment ref="BZ1" authorId="0" shapeId="0">
      <text>
        <r>
          <rPr>
            <sz val="8"/>
            <color rgb="FF000000"/>
            <rFont val="Tahoma"/>
            <family val="2"/>
          </rPr>
          <t xml:space="preserve">Tarkan kuvauksen toimialan sisällöstä saa julkaisusta Toimialaluokitus TOL 2008. Tilastokeskus 2008, Käsikirjoja 4
</t>
        </r>
      </text>
    </comment>
    <comment ref="CA1" authorId="0" shapeId="0">
      <text>
        <r>
          <rPr>
            <sz val="8"/>
            <color rgb="FF000000"/>
            <rFont val="Tahoma"/>
            <family val="2"/>
          </rPr>
          <t xml:space="preserve">Tarkan kuvauksen toimialan sisällöstä saa julkaisusta Toimialaluokitus TOL 2008. Tilastokeskus 2008, Käsikirjoja 4
</t>
        </r>
      </text>
    </comment>
    <comment ref="CB1" authorId="0" shapeId="0">
      <text>
        <r>
          <rPr>
            <sz val="8"/>
            <color rgb="FF000000"/>
            <rFont val="Tahoma"/>
            <family val="2"/>
          </rPr>
          <t xml:space="preserve">Tarkan kuvauksen toimialan sisällöstä saa julkaisusta Toimialaluokitus TOL 2008. Tilastokeskus 2008, Käsikirjoja 4
</t>
        </r>
      </text>
    </comment>
    <comment ref="CC1" authorId="0" shapeId="0">
      <text>
        <r>
          <rPr>
            <sz val="8"/>
            <color rgb="FF000000"/>
            <rFont val="Tahoma"/>
            <family val="2"/>
          </rPr>
          <t xml:space="preserve">Tarkan kuvauksen toimialan sisällöstä saa julkaisusta Toimialaluokitus TOL 2008. Tilastokeskus 2008, Käsikirjoja 4
</t>
        </r>
      </text>
    </comment>
    <comment ref="CD1" authorId="0" shapeId="0">
      <text>
        <r>
          <rPr>
            <sz val="8"/>
            <color rgb="FF000000"/>
            <rFont val="Tahoma"/>
            <family val="2"/>
          </rPr>
          <t xml:space="preserve">Tarkan kuvauksen toimialan sisällöstä saa julkaisusta Toimialaluokitus TOL 2008. Tilastokeskus 2008, Käsikirjoja 4
</t>
        </r>
      </text>
    </comment>
    <comment ref="CE1" authorId="0" shapeId="0">
      <text>
        <r>
          <rPr>
            <sz val="8"/>
            <color rgb="FF000000"/>
            <rFont val="Tahoma"/>
            <family val="2"/>
          </rPr>
          <t xml:space="preserve">Tarkan kuvauksen toimialan sisällöstä saa julkaisusta Toimialaluokitus TOL 2008. Tilastokeskus 2008, Käsikirjoja 4
</t>
        </r>
      </text>
    </comment>
    <comment ref="CF1" authorId="0" shapeId="0">
      <text>
        <r>
          <rPr>
            <sz val="8"/>
            <color rgb="FF000000"/>
            <rFont val="Tahoma"/>
            <family val="2"/>
          </rPr>
          <t xml:space="preserve">Tarkan kuvauksen toimialan sisällöstä saa julkaisusta Toimialaluokitus TOL 2008. Tilastokeskus 2008, Käsikirjoja 4
</t>
        </r>
      </text>
    </comment>
    <comment ref="CG1" authorId="0" shapeId="0">
      <text>
        <r>
          <rPr>
            <sz val="8"/>
            <color rgb="FF000000"/>
            <rFont val="Tahoma"/>
            <family val="2"/>
          </rPr>
          <t xml:space="preserve">Tarkan kuvauksen toimialan sisällöstä saa julkaisusta Toimialaluokitus TOL 2008. Tilastokeskus 2008, Käsikirjoja 4
</t>
        </r>
      </text>
    </comment>
    <comment ref="CH1" authorId="0" shapeId="0">
      <text>
        <r>
          <rPr>
            <sz val="8"/>
            <color rgb="FF000000"/>
            <rFont val="Tahoma"/>
            <family val="2"/>
          </rPr>
          <t xml:space="preserve">Tarkan kuvauksen toimialan sisällöstä saa julkaisusta Toimialaluokitus TOL 2008. Tilastokeskus 2008, Käsikirjoja 4
</t>
        </r>
      </text>
    </comment>
    <comment ref="CI1" authorId="0" shapeId="0">
      <text>
        <r>
          <rPr>
            <sz val="8"/>
            <color rgb="FF000000"/>
            <rFont val="Tahoma"/>
            <family val="2"/>
          </rPr>
          <t xml:space="preserve">Tarkan kuvauksen toimialan sisällöstä saa julkaisusta Toimialaluokitus TOL 2008. Tilastokeskus 2008, Käsikirjoja 4
</t>
        </r>
      </text>
    </comment>
    <comment ref="CJ1" authorId="0" shapeId="0">
      <text>
        <r>
          <rPr>
            <sz val="8"/>
            <color rgb="FF000000"/>
            <rFont val="Tahoma"/>
            <family val="2"/>
          </rPr>
          <t xml:space="preserve">Tarkan kuvauksen toimialan sisällöstä saa julkaisusta Toimialaluokitus TOL 2008. Tilastokeskus 2008, Käsikirjoja 4
</t>
        </r>
      </text>
    </comment>
    <comment ref="CK1" authorId="0" shapeId="0">
      <text>
        <r>
          <rPr>
            <sz val="8"/>
            <color rgb="FF000000"/>
            <rFont val="Tahoma"/>
            <family val="2"/>
          </rPr>
          <t xml:space="preserve">Tarkan kuvauksen toimialan sisällöstä saa julkaisusta Toimialaluokitus TOL 2008. Tilastokeskus 2008, Käsikirjoja 4
</t>
        </r>
      </text>
    </comment>
    <comment ref="CL1" authorId="0" shapeId="0">
      <text>
        <r>
          <rPr>
            <sz val="8"/>
            <color rgb="FF000000"/>
            <rFont val="Tahoma"/>
            <family val="2"/>
          </rPr>
          <t xml:space="preserve">Tarkan kuvauksen toimialan sisällöstä saa julkaisusta Toimialaluokitus TOL 2008. Tilastokeskus 2008, Käsikirjoja 4
</t>
        </r>
      </text>
    </comment>
    <comment ref="CM1" authorId="0" shapeId="0">
      <text>
        <r>
          <rPr>
            <sz val="8"/>
            <color rgb="FF000000"/>
            <rFont val="Tahoma"/>
            <family val="2"/>
          </rPr>
          <t xml:space="preserve">Tarkan kuvauksen toimialan sisällöstä saa julkaisusta Toimialaluokitus TOL 2008. Tilastokeskus 2008, Käsikirjoja 4
</t>
        </r>
      </text>
    </comment>
    <comment ref="CN1" authorId="0" shapeId="0">
      <text>
        <r>
          <rPr>
            <sz val="8"/>
            <color rgb="FF000000"/>
            <rFont val="Tahoma"/>
            <family val="2"/>
          </rPr>
          <t xml:space="preserve">Tarkan kuvauksen toimialan sisällöstä saa julkaisusta Toimialaluokitus TOL 2008. Tilastokeskus 2008, Käsikirjoja 4
</t>
        </r>
      </text>
    </comment>
    <comment ref="CO1" authorId="0" shapeId="0">
      <text>
        <r>
          <rPr>
            <sz val="8"/>
            <color rgb="FF000000"/>
            <rFont val="Tahoma"/>
            <family val="2"/>
          </rPr>
          <t xml:space="preserve">Tarkan kuvauksen toimialan sisällöstä saa julkaisusta Toimialaluokitus TOL 2008. Tilastokeskus 2008, Käsikirjoja 4
</t>
        </r>
      </text>
    </comment>
    <comment ref="CP1" authorId="0" shapeId="0">
      <text>
        <r>
          <rPr>
            <sz val="8"/>
            <color rgb="FF000000"/>
            <rFont val="Tahoma"/>
            <family val="2"/>
          </rPr>
          <t xml:space="preserve">Tarkan kuvauksen toimialan sisällöstä saa julkaisusta Toimialaluokitus TOL 2008. Tilastokeskus 2008, Käsikirjoja 4
</t>
        </r>
      </text>
    </comment>
    <comment ref="CQ1" authorId="0" shapeId="0">
      <text>
        <r>
          <rPr>
            <sz val="8"/>
            <color rgb="FF000000"/>
            <rFont val="Tahoma"/>
            <family val="2"/>
          </rPr>
          <t xml:space="preserve">Tarkan kuvauksen toimialan sisällöstä saa julkaisusta Toimialaluokitus TOL 2008. Tilastokeskus 2008, Käsikirjoja 4
</t>
        </r>
      </text>
    </comment>
    <comment ref="CR1" authorId="0" shapeId="0">
      <text>
        <r>
          <rPr>
            <sz val="8"/>
            <color rgb="FF000000"/>
            <rFont val="Tahoma"/>
            <family val="2"/>
          </rPr>
          <t xml:space="preserve">Tarkan kuvauksen toimialan sisällöstä saa julkaisusta Toimialaluokitus TOL 2008. Tilastokeskus 2008, Käsikirjoja 4
</t>
        </r>
      </text>
    </comment>
    <comment ref="CS1" authorId="0" shapeId="0">
      <text>
        <r>
          <rPr>
            <sz val="8"/>
            <color rgb="FF000000"/>
            <rFont val="Tahoma"/>
            <family val="2"/>
          </rPr>
          <t xml:space="preserve">Tarkan kuvauksen toimialan sisällöstä saa julkaisusta Toimialaluokitus TOL 2008. Tilastokeskus 2008, Käsikirjoja 4
</t>
        </r>
      </text>
    </comment>
    <comment ref="CT1" authorId="0" shapeId="0">
      <text>
        <r>
          <rPr>
            <sz val="8"/>
            <color rgb="FF000000"/>
            <rFont val="Tahoma"/>
            <family val="2"/>
          </rPr>
          <t xml:space="preserve">Tarkan kuvauksen toimialan sisällöstä saa julkaisusta Toimialaluokitus TOL 2008. Tilastokeskus 2008, Käsikirjoja 4
</t>
        </r>
      </text>
    </comment>
    <comment ref="CU1" authorId="0" shapeId="0">
      <text>
        <r>
          <rPr>
            <sz val="8"/>
            <color rgb="FF000000"/>
            <rFont val="Tahoma"/>
            <family val="2"/>
          </rPr>
          <t xml:space="preserve">Asukkailla tarkoitetaan alueella vakinaisesti asuvaa väestöä.
</t>
        </r>
      </text>
    </comment>
    <comment ref="CV1" authorId="0" shapeId="0">
      <text>
        <r>
          <rPr>
            <sz val="8"/>
            <color rgb="FF000000"/>
            <rFont val="Tahoma"/>
            <family val="2"/>
          </rPr>
          <t xml:space="preserve">Työlliseen työvoimaan luetaan kaikki 18-74 -vuotiaat henkilöt, jotka olivat ansiotyössä vuoden viimeisellä viikolla.
</t>
        </r>
      </text>
    </comment>
    <comment ref="CW1" authorId="0" shapeId="0">
      <text>
        <r>
          <rPr>
            <sz val="8"/>
            <color rgb="FF000000"/>
            <rFont val="Tahoma"/>
            <family val="2"/>
          </rPr>
          <t xml:space="preserve">Työttömään työvoimaan luetaan vuoden viimeisenä työpäivänä työttömänä olleet 15-64 -vuotiaat henkilöt.
</t>
        </r>
      </text>
    </comment>
    <comment ref="CX1" authorId="0" shapeId="0">
      <text>
        <r>
          <rPr>
            <sz val="8"/>
            <color rgb="FF000000"/>
            <rFont val="Tahoma"/>
            <family val="2"/>
          </rPr>
          <t xml:space="preserve">0-14 -vuotiaat lapset.
</t>
        </r>
      </text>
    </comment>
    <comment ref="CY1" authorId="0" shapeId="0">
      <text>
        <r>
          <rPr>
            <sz val="8"/>
            <color rgb="FF000000"/>
            <rFont val="Tahoma"/>
            <family val="2"/>
          </rPr>
          <t xml:space="preserve">Opiskelijoiksi katsotaan ne henkilöt, jotka opiskelevat päätoimisesti eivätkä ole ansiotyössä tai työttömänä. Määrittely tapahtuu henkilön syyskuun tilanteen mukaan.
</t>
        </r>
      </text>
    </comment>
    <comment ref="CZ1" authorId="0" shapeId="0">
      <text>
        <r>
          <rPr>
            <sz val="8"/>
            <color rgb="FF000000"/>
            <rFont val="Tahoma"/>
            <family val="2"/>
          </rPr>
          <t xml:space="preserve">Eläkeläisiä ovat kaikki ne henkilöt, jotka saavat Kansaneläkelaitoksen tai Eläketurvakeskuksen tietojen mukaan eläkettä (pois lukien osa-aika- ja perhe-eläke) tai joilla on eläketuloja. Jos eläkettä saava henkilö on samanaikaisesti ansiotyössä, luetaan hänet työlliseksi.
</t>
        </r>
      </text>
    </comment>
    <comment ref="DA1" authorId="0" shapeId="0">
      <text>
        <r>
          <rPr>
            <sz val="8"/>
            <color rgb="FF000000"/>
            <rFont val="Tahoma"/>
            <family val="2"/>
          </rPr>
          <t xml:space="preserve">Muut- ryhmään kuuluvat kaikki muut työvoiman ulkopuolella olevat kuin lapset (0 14-v.), opiskelijat ja eläkeläiset. Muut- ryhmä sisältää mm. varusmiehet.
</t>
        </r>
      </text>
    </comment>
  </commentList>
</comments>
</file>

<file path=xl/comments5.xml><?xml version="1.0" encoding="utf-8"?>
<comments xmlns="http://schemas.openxmlformats.org/spreadsheetml/2006/main">
  <authors>
    <author>DefaultAppPool</author>
  </authors>
  <commentList>
    <comment ref="B1" authorId="0" shapeId="0">
      <text>
        <r>
          <rPr>
            <sz val="8"/>
            <color rgb="FF000000"/>
            <rFont val="Tahoma"/>
            <family val="2"/>
          </rPr>
          <t xml:space="preserve">Postinumeroalueen maantieteellisen keskipisteen x-koordinaatti
</t>
        </r>
      </text>
    </comment>
    <comment ref="C1" authorId="0" shapeId="0">
      <text>
        <r>
          <rPr>
            <sz val="8"/>
            <color rgb="FF000000"/>
            <rFont val="Tahoma"/>
            <family val="2"/>
          </rPr>
          <t xml:space="preserve">Postinumeroalueen maantieteellisen keskipisteen y-koordinaatti
</t>
        </r>
      </text>
    </comment>
    <comment ref="D1" authorId="0" shapeId="0">
      <text>
        <r>
          <rPr>
            <sz val="8"/>
            <color rgb="FF000000"/>
            <rFont val="Tahoma"/>
            <family val="2"/>
          </rPr>
          <t xml:space="preserve">Postinumeroalueen pinta-ala (m2)
</t>
        </r>
      </text>
    </comment>
    <comment ref="E1" authorId="0" shapeId="0">
      <text>
        <r>
          <rPr>
            <sz val="8"/>
            <color rgb="FF000000"/>
            <rFont val="Tahoma"/>
            <family val="2"/>
          </rPr>
          <t xml:space="preserve">Asukkailla tarkoitetaan alueella vakinaisesti asuvaa väestöä.
</t>
        </r>
      </text>
    </comment>
    <comment ref="F1" authorId="0" shapeId="0">
      <text>
        <r>
          <rPr>
            <sz val="8"/>
            <color rgb="FF000000"/>
            <rFont val="Tahoma"/>
            <family val="2"/>
          </rPr>
          <t xml:space="preserve">Alueella vakinaisesti asuvat naispuoliset henkilöt.
</t>
        </r>
      </text>
    </comment>
    <comment ref="G1" authorId="0" shapeId="0">
      <text>
        <r>
          <rPr>
            <sz val="8"/>
            <color rgb="FF000000"/>
            <rFont val="Tahoma"/>
            <family val="2"/>
          </rPr>
          <t xml:space="preserve">Alueella vakinaisesti asuvat miespuoliset henkilöt.
</t>
        </r>
      </text>
    </comment>
    <comment ref="H1" authorId="0" shapeId="0">
      <text>
        <r>
          <rPr>
            <sz val="8"/>
            <color rgb="FF000000"/>
            <rFont val="Tahoma"/>
            <family val="2"/>
          </rPr>
          <t xml:space="preserve">Asukkaiden keski-ikä on asukkaiden iän keskiarvo alueittain. Keskiarvoa laskettaessa on kunkin asukkaan ikään lisätty puoli vuotta, jonka jälkeen ikäsumma on jaettu asukkaiden lukumäärällä.
</t>
        </r>
      </text>
    </comment>
    <comment ref="I1" authorId="0" shapeId="0">
      <text>
        <r>
          <rPr>
            <sz val="8"/>
            <color rgb="FF000000"/>
            <rFont val="Tahoma"/>
            <family val="2"/>
          </rPr>
          <t xml:space="preserve">Alueella vakinaisesti asuvat 0-2 -vuotiaat henkilöt.
</t>
        </r>
      </text>
    </comment>
    <comment ref="J1" authorId="0" shapeId="0">
      <text>
        <r>
          <rPr>
            <sz val="8"/>
            <color rgb="FF000000"/>
            <rFont val="Tahoma"/>
            <family val="2"/>
          </rPr>
          <t xml:space="preserve">Alueella vakinaisesti asuvat 3-6 -vuotiaat henkilöt.
</t>
        </r>
      </text>
    </comment>
    <comment ref="K1" authorId="0" shapeId="0">
      <text>
        <r>
          <rPr>
            <sz val="8"/>
            <color rgb="FF000000"/>
            <rFont val="Tahoma"/>
            <family val="2"/>
          </rPr>
          <t xml:space="preserve">Alueella vakinaisesti asuvat 7-12 -vuotiaat henkilöt.
</t>
        </r>
      </text>
    </comment>
    <comment ref="L1" authorId="0" shapeId="0">
      <text>
        <r>
          <rPr>
            <sz val="8"/>
            <color rgb="FF000000"/>
            <rFont val="Tahoma"/>
            <family val="2"/>
          </rPr>
          <t xml:space="preserve">Alueella vakinaisesti asuvat 13-15 -vuotiaat henkilöt.
</t>
        </r>
      </text>
    </comment>
    <comment ref="M1" authorId="0" shapeId="0">
      <text>
        <r>
          <rPr>
            <sz val="8"/>
            <color rgb="FF000000"/>
            <rFont val="Tahoma"/>
            <family val="2"/>
          </rPr>
          <t xml:space="preserve">Alueella vakinaisesti asuvat 16-17 -vuotiaat henkilöt.
</t>
        </r>
      </text>
    </comment>
    <comment ref="N1" authorId="0" shapeId="0">
      <text>
        <r>
          <rPr>
            <sz val="8"/>
            <color rgb="FF000000"/>
            <rFont val="Tahoma"/>
            <family val="2"/>
          </rPr>
          <t xml:space="preserve">Alueella vakinaisesti asuvat 18-19 -vuotiaat henkilöt.
</t>
        </r>
      </text>
    </comment>
    <comment ref="O1" authorId="0" shapeId="0">
      <text>
        <r>
          <rPr>
            <sz val="8"/>
            <color rgb="FF000000"/>
            <rFont val="Tahoma"/>
            <family val="2"/>
          </rPr>
          <t xml:space="preserve">Alueella vakinaisesti asuvat 20-24 -vuotiaat henkilöt.
</t>
        </r>
      </text>
    </comment>
    <comment ref="P1" authorId="0" shapeId="0">
      <text>
        <r>
          <rPr>
            <sz val="8"/>
            <color rgb="FF000000"/>
            <rFont val="Tahoma"/>
            <family val="2"/>
          </rPr>
          <t xml:space="preserve">Alueella vakinaisesti asuvat 25-29 -vuotiaat henkilöt.
</t>
        </r>
      </text>
    </comment>
    <comment ref="Q1" authorId="0" shapeId="0">
      <text>
        <r>
          <rPr>
            <sz val="8"/>
            <color rgb="FF000000"/>
            <rFont val="Tahoma"/>
            <family val="2"/>
          </rPr>
          <t xml:space="preserve">Alueella vakinaisesti asuvat 30-34 -vuotiaat henkilöt.
</t>
        </r>
      </text>
    </comment>
    <comment ref="R1" authorId="0" shapeId="0">
      <text>
        <r>
          <rPr>
            <sz val="8"/>
            <color rgb="FF000000"/>
            <rFont val="Tahoma"/>
            <family val="2"/>
          </rPr>
          <t xml:space="preserve">Alueella vakinaisesti asuvat 35-39 -vuotiaat henkilöt.
</t>
        </r>
      </text>
    </comment>
    <comment ref="S1" authorId="0" shapeId="0">
      <text>
        <r>
          <rPr>
            <sz val="8"/>
            <color rgb="FF000000"/>
            <rFont val="Tahoma"/>
            <family val="2"/>
          </rPr>
          <t xml:space="preserve">Alueella vakinaisesti asuvat 40-44 -vuotiaat henkilöt.
</t>
        </r>
      </text>
    </comment>
    <comment ref="T1" authorId="0" shapeId="0">
      <text>
        <r>
          <rPr>
            <sz val="8"/>
            <color rgb="FF000000"/>
            <rFont val="Tahoma"/>
            <family val="2"/>
          </rPr>
          <t xml:space="preserve">Alueella vakinaisesti asuvat 45-49 -vuotiaat henkilöt.
</t>
        </r>
      </text>
    </comment>
    <comment ref="U1" authorId="0" shapeId="0">
      <text>
        <r>
          <rPr>
            <sz val="8"/>
            <color rgb="FF000000"/>
            <rFont val="Tahoma"/>
            <family val="2"/>
          </rPr>
          <t xml:space="preserve">Alueella vakinaisesti asuvat 50-54 -vuotiaat henkilöt.
</t>
        </r>
      </text>
    </comment>
    <comment ref="V1" authorId="0" shapeId="0">
      <text>
        <r>
          <rPr>
            <sz val="8"/>
            <color rgb="FF000000"/>
            <rFont val="Tahoma"/>
            <family val="2"/>
          </rPr>
          <t xml:space="preserve">Alueella vakinaisesti asuvat 55-59 -vuotiaat henkilöt.
</t>
        </r>
      </text>
    </comment>
    <comment ref="W1" authorId="0" shapeId="0">
      <text>
        <r>
          <rPr>
            <sz val="8"/>
            <color rgb="FF000000"/>
            <rFont val="Tahoma"/>
            <family val="2"/>
          </rPr>
          <t xml:space="preserve">Alueella vakinaisesti asuvat 60-64 -vuotiaat henkilöt.
</t>
        </r>
      </text>
    </comment>
    <comment ref="X1" authorId="0" shapeId="0">
      <text>
        <r>
          <rPr>
            <sz val="8"/>
            <color rgb="FF000000"/>
            <rFont val="Tahoma"/>
            <family val="2"/>
          </rPr>
          <t xml:space="preserve">Alueella vakinaisesti asuvat 65-69 -vuotiaat henkilöt.
</t>
        </r>
      </text>
    </comment>
    <comment ref="Y1" authorId="0" shapeId="0">
      <text>
        <r>
          <rPr>
            <sz val="8"/>
            <color rgb="FF000000"/>
            <rFont val="Tahoma"/>
            <family val="2"/>
          </rPr>
          <t xml:space="preserve">Alueella vakinaisesti asuvat 70-74 -vuotiaat henkilöt.
</t>
        </r>
      </text>
    </comment>
    <comment ref="Z1" authorId="0" shapeId="0">
      <text>
        <r>
          <rPr>
            <sz val="8"/>
            <color rgb="FF000000"/>
            <rFont val="Tahoma"/>
            <family val="2"/>
          </rPr>
          <t xml:space="preserve">Alueella vakinaisesti asuvat 75-79 -vuotiaat henkilöt.
</t>
        </r>
      </text>
    </comment>
    <comment ref="AA1" authorId="0" shapeId="0">
      <text>
        <r>
          <rPr>
            <sz val="8"/>
            <color rgb="FF000000"/>
            <rFont val="Tahoma"/>
            <family val="2"/>
          </rPr>
          <t xml:space="preserve">Alueella vakinaisesti asuvat 80-84 -vuotiaat henkilöt.
</t>
        </r>
      </text>
    </comment>
    <comment ref="AB1" authorId="0" shapeId="0">
      <text>
        <r>
          <rPr>
            <sz val="8"/>
            <color rgb="FF000000"/>
            <rFont val="Tahoma"/>
            <family val="2"/>
          </rPr>
          <t xml:space="preserve">Alueella vakinaisesti asuvat yli 84 -vuotiaat henkilöt.
</t>
        </r>
      </text>
    </comment>
    <comment ref="AC1" authorId="0" shapeId="0">
      <text>
        <r>
          <rPr>
            <sz val="8"/>
            <color rgb="FF000000"/>
            <rFont val="Tahoma"/>
            <family val="2"/>
          </rPr>
          <t xml:space="preserve">Alueella asuvien koulutusrakennetiedot koskevat 18 vuotta täyttänyttä väestöä.
</t>
        </r>
      </text>
    </comment>
    <comment ref="AD1" authorId="0" shapeId="0">
      <text>
        <r>
          <rPr>
            <sz val="8"/>
            <color rgb="FF000000"/>
            <rFont val="Tahoma"/>
            <family val="2"/>
          </rPr>
          <t xml:space="preserve">Perusasteen suorittaneet ovat henkilöitä, jotka eivät ole suorittaneet perusasteen jälkeistä tutkintoa. Luokka sisältää myös henkilöt, joiden koulutus on tuntematon.
</t>
        </r>
      </text>
    </comment>
    <comment ref="AE1" authorId="0" shapeId="0">
      <text>
        <r>
          <rPr>
            <sz val="8"/>
            <color rgb="FF000000"/>
            <rFont val="Tahoma"/>
            <family val="2"/>
          </rPr>
          <t xml:space="preserve">Koulutetut (tutkinnon suorittaneet) ovat suorittaneet vähintään keskiasteen tutkinnon.
</t>
        </r>
      </text>
    </comment>
    <comment ref="AF1" authorId="0" shapeId="0">
      <text>
        <r>
          <rPr>
            <sz val="8"/>
            <color rgb="FF000000"/>
            <rFont val="Tahoma"/>
            <family val="2"/>
          </rPr>
          <t xml:space="preserve">Ylioppilastutkinnon suorittaneet sisältää henkilöt, jotka ovat suorittaneet ylioppilastutkinnon.
</t>
        </r>
      </text>
    </comment>
    <comment ref="AG1" authorId="0" shapeId="0">
      <text>
        <r>
          <rPr>
            <sz val="8"/>
            <color rgb="FF000000"/>
            <rFont val="Tahoma"/>
            <family val="2"/>
          </rPr>
          <t xml:space="preserve">Ammatilliset tutkinnot sisältävät toisen asteen (3, pois lukien ylioppilastutkinto), erikoisammattikouluasteen (4) sekä alimman korkea-asteen (5) tutkinnot.
</t>
        </r>
      </text>
    </comment>
    <comment ref="AH1" authorId="0" shapeId="0">
      <text>
        <r>
          <rPr>
            <sz val="8"/>
            <color rgb="FF000000"/>
            <rFont val="Tahoma"/>
            <family val="2"/>
          </rPr>
          <t xml:space="preserve">Alempi korkeakoulututkinto sisältää alemman korkeakouluasteen (6-aste) tutkinnot.
</t>
        </r>
      </text>
    </comment>
    <comment ref="AI1" authorId="0" shapeId="0">
      <text>
        <r>
          <rPr>
            <sz val="8"/>
            <color rgb="FF000000"/>
            <rFont val="Tahoma"/>
            <family val="2"/>
          </rPr>
          <t xml:space="preserve">Ylempi korkeakoulututkinto sisältää ylemmän korkeakouluasteen (7-aste) tutkinnot sekä tutkijakoulutusasteen (8-aste) tutkinnot.
</t>
        </r>
      </text>
    </comment>
    <comment ref="AJ1" authorId="0" shapeId="0">
      <text>
        <r>
          <rPr>
            <sz val="8"/>
            <color rgb="FF000000"/>
            <rFont val="Tahoma"/>
            <family val="2"/>
          </rPr>
          <t xml:space="preserve">Alueella asuvat 18 vuotta täyttäneet.
</t>
        </r>
      </text>
    </comment>
    <comment ref="AK1" authorId="0" shapeId="0">
      <text>
        <r>
          <rPr>
            <sz val="8"/>
            <color rgb="FF000000"/>
            <rFont val="Tahoma"/>
            <family val="2"/>
          </rPr>
          <t xml:space="preserve">18 vuotta täyttäneiden asukkaiden vuositulojen keskiarvo (€).
</t>
        </r>
      </text>
    </comment>
    <comment ref="AL1" authorId="0" shapeId="0">
      <text>
        <r>
          <rPr>
            <sz val="8"/>
            <color rgb="FF000000"/>
            <rFont val="Tahoma"/>
            <family val="2"/>
          </rPr>
          <t xml:space="preserve">Mediaanitulot (€) saadaan, kun 18 vuotta täyttäneet asukkaat asetetaan käytettävissä olevien rahatulojen mukaan suuruusjärjestykseen. Mediaanitulo on keskimmäisen tulonsaajan tulo. Keskimmäisen tulonsaajan kummallekin puolelle jää yhtä monta tulonsaajaa.
</t>
        </r>
      </text>
    </comment>
    <comment ref="AM1" authorId="0" shapeId="0">
      <text>
        <r>
          <rPr>
            <sz val="8"/>
            <color rgb="FF000000"/>
            <rFont val="Tahoma"/>
            <family val="2"/>
          </rPr>
          <t xml:space="preserve">Alimpaan tuloluokkaan kuuluvat asukkaat ansaitsevat enintään 13 005 euroa vuodessa (tulokymmenykset 1-2). Kymmenykset muodostetaan asettamalla kaikki 18 vuotta täyttäneet asukkaat järjestykseen tulojen perusteella ja jakamalla heidät kymmeneen yhtä paljon tapauksia sisältävään osaan.
</t>
        </r>
      </text>
    </comment>
    <comment ref="AN1" authorId="0" shapeId="0">
      <text>
        <r>
          <rPr>
            <sz val="8"/>
            <color rgb="FF000000"/>
            <rFont val="Tahoma"/>
            <family val="2"/>
          </rPr>
          <t xml:space="preserve">Keskimmäiseen tuloluokkaan kuuluvat asukkaat ansaitsevat 13 006 - 31 290 euroa vuodessa (tulokymmenykset 3-8). Kymmenykset muodostetaan asettamalla kaikki 18 vuotta täyttäneet asukkaat järjestykseen tulojen perusteella ja jakamalla heidät kymmeneen yhtä paljon tapauksia sisältävään osaan.
</t>
        </r>
      </text>
    </comment>
    <comment ref="AO1" authorId="0" shapeId="0">
      <text>
        <r>
          <rPr>
            <sz val="8"/>
            <color rgb="FF000000"/>
            <rFont val="Tahoma"/>
            <family val="2"/>
          </rPr>
          <t xml:space="preserve">Ylimpään tuloluokkaan kuuluvat asukkaat ansaitsevat yli 31 291 euroa vuodessa (tulokymmenykset 9-10). Kymmenykset muodostetaan asettamalla kaikki 18 vuotta täyttäneet asukkaat järjestykseen tulojen perusteella ja jakamalla heidät kymmeneen yhtä paljon tapauksia sisältävään osaan.
</t>
        </r>
      </text>
    </comment>
    <comment ref="AP1" authorId="0" shapeId="0">
      <text>
        <r>
          <rPr>
            <sz val="8"/>
            <color rgb="FF000000"/>
            <rFont val="Tahoma"/>
            <family val="2"/>
          </rPr>
          <t xml:space="preserve">Asukkaiden ostovoimakertymä (€) on käytettävissä olevien rahatulojen kertymä.
</t>
        </r>
      </text>
    </comment>
    <comment ref="AQ1" authorId="0" shapeId="0">
      <text>
        <r>
          <rPr>
            <sz val="8"/>
            <color rgb="FF000000"/>
            <rFont val="Tahoma"/>
            <family val="2"/>
          </rPr>
          <t xml:space="preserve">Taloudet yhteensä.
</t>
        </r>
      </text>
    </comment>
    <comment ref="AR1" authorId="0" shapeId="0">
      <text>
        <r>
          <rPr>
            <sz val="8"/>
            <color rgb="FF000000"/>
            <rFont val="Tahoma"/>
            <family val="2"/>
          </rPr>
          <t xml:space="preserve">Talouksien keskikoko on alueella asuvien talouksien koko yhteenlaskettuna ja jaettuna talouksien lukumäärällä.
</t>
        </r>
      </text>
    </comment>
    <comment ref="AS1" authorId="0" shapeId="0">
      <text>
        <r>
          <rPr>
            <sz val="8"/>
            <color rgb="FF000000"/>
            <rFont val="Tahoma"/>
            <family val="2"/>
          </rPr>
          <t xml:space="preserve">Asumisväljyys (m2) on se keskipinta-ala, joka saadaan, kun talouksien asuinhuoneistojen yhteispinta-ala jaetaan asukkaiden lukumäärällä.
</t>
        </r>
      </text>
    </comment>
    <comment ref="AT1" authorId="0" shapeId="0">
      <text>
        <r>
          <rPr>
            <sz val="8"/>
            <color rgb="FF000000"/>
            <rFont val="Tahoma"/>
            <family val="2"/>
          </rPr>
          <t xml:space="preserve">Nuoret yksinasuvat ovat alle 35 -vuotiaita.
</t>
        </r>
      </text>
    </comment>
    <comment ref="AU1" authorId="0" shapeId="0">
      <text>
        <r>
          <rPr>
            <sz val="8"/>
            <color rgb="FF000000"/>
            <rFont val="Tahoma"/>
            <family val="2"/>
          </rPr>
          <t xml:space="preserve">Lapsettomien nuorten parien viitehenkilö on alle 35 -vuotias. Viitehenkilöllä tarkoitetaan asuntokunnan eli talouden suurituloisinta henkilöä.
</t>
        </r>
      </text>
    </comment>
    <comment ref="AV1" authorId="0" shapeId="0">
      <text>
        <r>
          <rPr>
            <sz val="8"/>
            <color rgb="FF000000"/>
            <rFont val="Tahoma"/>
            <family val="2"/>
          </rPr>
          <t xml:space="preserve">Lapsitalouksiin on luettu ne taloudet, joissa vähintään yksi lapsi on 0-17 -vuotias. Myös yksinasuvat, alle 18 vuotiaat lapset sisältyvät tähän ryhmään.
</t>
        </r>
      </text>
    </comment>
    <comment ref="AW1" authorId="0" shapeId="0">
      <text>
        <r>
          <rPr>
            <sz val="8"/>
            <color rgb="FF000000"/>
            <rFont val="Tahoma"/>
            <family val="2"/>
          </rPr>
          <t xml:space="preserve">Pienten lasten (alle 3 -vuotiaita lapsia) taloudet ovat talouksia, joissa on vähintään yksi alle kolmevuotias lapsi.
</t>
        </r>
      </text>
    </comment>
    <comment ref="AX1" authorId="0" shapeId="0">
      <text>
        <r>
          <rPr>
            <sz val="8"/>
            <color rgb="FF000000"/>
            <rFont val="Tahoma"/>
            <family val="2"/>
          </rPr>
          <t xml:space="preserve">Alle kouluikäisten (alle 7 -vuotiaita lapsia) lasten taloudet ovat talouksia, joissa on vähintään yksi alle seitsemänvuotias lapsi.
</t>
        </r>
      </text>
    </comment>
    <comment ref="AY1" authorId="0" shapeId="0">
      <text>
        <r>
          <rPr>
            <sz val="8"/>
            <color rgb="FF000000"/>
            <rFont val="Tahoma"/>
            <family val="2"/>
          </rPr>
          <t xml:space="preserve">Kouluikäisten (7-12 -vuotaita lapsia) lasten taloudet ovat talouksia, joissa on vähintään yksi 7-12 -vuotias lapsi.
</t>
        </r>
      </text>
    </comment>
    <comment ref="AZ1" authorId="0" shapeId="0">
      <text>
        <r>
          <rPr>
            <sz val="8"/>
            <color rgb="FF000000"/>
            <rFont val="Tahoma"/>
            <family val="2"/>
          </rPr>
          <t xml:space="preserve">Teini-ikäisten lasten (13-17 -vuotiaita lapsia) taloudet ovat talouksia, joissa on vähintään yksi 13-17 -vuotias lapsi. Myös yksinasuvat, tai muiden alaikäisten kanssa asuvat alle 18 vuotiaat lapset sisältyvät tähän ryhmään. Huom! Talous, jossa on eri-ikäisiä lapsia, voi kuulua yhtä aikaa eri luokkiin. Jos samanikäisiä lapsia on useampia, on kukin talous luettu mukaan lapsitalouksiin vain kerran.
</t>
        </r>
      </text>
    </comment>
    <comment ref="BA1" authorId="0" shapeId="0">
      <text>
        <r>
          <rPr>
            <sz val="8"/>
            <color rgb="FF000000"/>
            <rFont val="Tahoma"/>
            <family val="2"/>
          </rPr>
          <t xml:space="preserve">Aikuistalouksissa kaikki talouden jäsenet ovat 18 - 64 -vuotiaita.
</t>
        </r>
      </text>
    </comment>
    <comment ref="BB1" authorId="0" shapeId="0">
      <text>
        <r>
          <rPr>
            <sz val="8"/>
            <color rgb="FF000000"/>
            <rFont val="Tahoma"/>
            <family val="2"/>
          </rPr>
          <t xml:space="preserve">Eläkeikäisten talouksissa vähintään yksi talouden jäsen on vähintään 65 -vuotias.
</t>
        </r>
      </text>
    </comment>
    <comment ref="BC1" authorId="0" shapeId="0">
      <text>
        <r>
          <rPr>
            <sz val="8"/>
            <color rgb="FF000000"/>
            <rFont val="Tahoma"/>
            <family val="2"/>
          </rPr>
          <t xml:space="preserve">Omistusasunnoissa asuvat taloudet ovat talouksia, joiden asunnon hallintaperuste on omistusasunto. Omistusasunnoiksi katsotaan sekä kiinteistön että asunto-osakkeiden omistukseen perustuvat asunnot.
</t>
        </r>
      </text>
    </comment>
    <comment ref="BD1" authorId="0" shapeId="0">
      <text>
        <r>
          <rPr>
            <sz val="8"/>
            <color rgb="FF000000"/>
            <rFont val="Tahoma"/>
            <family val="2"/>
          </rPr>
          <t xml:space="preserve">Vuokra-asunnoissa asuvat taloudet ovat talouksia joiden asunnot ovat hallintaperusteeltaan vuokra-, arava-, korkotukivuokra- ja asumisoikeusasuntoja.
</t>
        </r>
      </text>
    </comment>
    <comment ref="BE1" authorId="0" shapeId="0">
      <text>
        <r>
          <rPr>
            <sz val="8"/>
            <color rgb="FF000000"/>
            <rFont val="Tahoma"/>
            <family val="2"/>
          </rPr>
          <t xml:space="preserve">Muissa asunnoissa asuvat taloudet ovat talouksia, joiden asuntojen hallintaperuste on muu (esim. syytinki, sukulaisuus) tai tuntematon.
</t>
        </r>
      </text>
    </comment>
    <comment ref="BF1" authorId="0" shapeId="0">
      <text>
        <r>
          <rPr>
            <sz val="8"/>
            <color rgb="FF000000"/>
            <rFont val="Tahoma"/>
            <family val="2"/>
          </rPr>
          <t xml:space="preserve">Talouksien lukumäärä ilmoittaa alueella asuvien talouksien lukumäärän.
</t>
        </r>
      </text>
    </comment>
    <comment ref="BG1" authorId="0" shapeId="0">
      <text>
        <r>
          <rPr>
            <sz val="8"/>
            <color rgb="FF000000"/>
            <rFont val="Tahoma"/>
            <family val="2"/>
          </rPr>
          <t xml:space="preserve">Talouksien keskitulot (€) on talouksien käytettävissä olevien rahatulojen vuositulojen keskiarvo.
</t>
        </r>
      </text>
    </comment>
    <comment ref="BH1" authorId="0" shapeId="0">
      <text>
        <r>
          <rPr>
            <sz val="8"/>
            <color rgb="FF000000"/>
            <rFont val="Tahoma"/>
            <family val="2"/>
          </rPr>
          <t xml:space="preserve">Talouksien mediaanitulot (€) saadaan, kun kaikki taloudet asetetaan käytettävissä olevien rahatulojen mukaan suuruusjärjestykseen. Mediaanitulo on keskimmäisen talouden tulo. Keskimmäisen talouden kummallekin puolelle jää yhtä monta taloutta.
</t>
        </r>
      </text>
    </comment>
    <comment ref="BI1" authorId="0" shapeId="0">
      <text>
        <r>
          <rPr>
            <sz val="8"/>
            <color rgb="FF000000"/>
            <rFont val="Tahoma"/>
            <family val="2"/>
          </rPr>
          <t xml:space="preserve">Alimpaan tuloluokkaan kuuluvat taloudet ansaitsevat enintään 16 703 euroa vuodessa (tulokymmenykset 1-2). Kymmenykset muodostetaan asettamalla kaikki asuntoväestöön kuuluvat henkilöt järjestykseen talouksien ekvivalenttien käytettävissä olevien tulojen perusteella ja jakamalla heidät kymmeneen yhtä paljon tapauksia sisältävään osaan.
</t>
        </r>
      </text>
    </comment>
    <comment ref="BJ1" authorId="0" shapeId="0">
      <text>
        <r>
          <rPr>
            <sz val="8"/>
            <color rgb="FF000000"/>
            <rFont val="Tahoma"/>
            <family val="2"/>
          </rPr>
          <t xml:space="preserve">Keskimmäiseen tuloluokkaan kuuluvat taloudet ansaitsevat 16 704 - 34 549 euroa vuodessa (tulokymmenykset 3-8). Kymmenykset muodostetaan asettamalla kaikki asuntoväestöön kuuluvat henkilöt järjestykseen talouksien ekvivalenttien käytettävissä olevien tulojen perusteella ja jakamalla heidät kymmeneen yhtä paljon tapauksia sisältävään osaan.
</t>
        </r>
      </text>
    </comment>
    <comment ref="BK1" authorId="0" shapeId="0">
      <text>
        <r>
          <rPr>
            <sz val="8"/>
            <color rgb="FF000000"/>
            <rFont val="Tahoma"/>
            <family val="2"/>
          </rPr>
          <t xml:space="preserve">Ylimpään tuloluokkaan kuuluvat taloudet ansaitsevat yli 34 550 euroa vuodessa (tulokymmenykset 9-10). Kymmenykset muodostetaan asettamalla kaikki asuntoväestöön kuuluvat henkilöt järjestykseen talouksien ekvivalenttien käytettävissä olevien tulojen perusteella ja jakamalla heidät kymmeneen yhtä paljon tapauksia sisältävään osaan.
</t>
        </r>
      </text>
    </comment>
    <comment ref="BL1" authorId="0" shapeId="0">
      <text>
        <r>
          <rPr>
            <sz val="8"/>
            <color rgb="FF000000"/>
            <rFont val="Tahoma"/>
            <family val="2"/>
          </rPr>
          <t xml:space="preserve">Talouksien ostovoimakertymä (€) on käytettävissä olevien rahatulojen kertymä.
</t>
        </r>
      </text>
    </comment>
    <comment ref="BM1" authorId="0" shapeId="0">
      <text>
        <r>
          <rPr>
            <sz val="8"/>
            <color rgb="FF000000"/>
            <rFont val="Tahoma"/>
            <family val="2"/>
          </rPr>
          <t xml:space="preserve">Kesämökeiksi luetaan kaikki rakennukset, joiden käyttötarkoitus vuoden viimeisenä päivänä on vapaa-ajan asuinrakennus tai joita kyseisenä ajankohtana käytetään vapaa-ajan asumiseen. Liiketoimintaa palvelevia lomamökkejä ja lomakylien rakennuksia ei lueta vapaa-ajan asuinrakennuksiksi.
</t>
        </r>
      </text>
    </comment>
    <comment ref="BN1" authorId="0" shapeId="0">
      <text>
        <r>
          <rPr>
            <sz val="8"/>
            <color rgb="FF000000"/>
            <rFont val="Tahoma"/>
            <family val="2"/>
          </rPr>
          <t xml:space="preserve">Rakennusten lukumäärä yhteensä.
</t>
        </r>
      </text>
    </comment>
    <comment ref="BO1" authorId="0" shapeId="0">
      <text>
        <r>
          <rPr>
            <sz val="8"/>
            <color rgb="FF000000"/>
            <rFont val="Tahoma"/>
            <family val="2"/>
          </rPr>
          <t xml:space="preserve">Muut rakennukset yhteensä kertoo niiden rakennusten lukumäärän alueittain, joiden käyttötarkoitus on muu kuin asuminen (esim. liike-, toimisto- tai varastorakennus).
</t>
        </r>
      </text>
    </comment>
    <comment ref="BP1" authorId="0" shapeId="0">
      <text>
        <r>
          <rPr>
            <sz val="8"/>
            <color rgb="FF000000"/>
            <rFont val="Tahoma"/>
            <family val="2"/>
          </rPr>
          <t xml:space="preserve">Asuinrakennusten lukumäärä kertoo niiden rakennusten lukumäärän alueittain, joiden käyttötarkoitus on asuminen.
</t>
        </r>
      </text>
    </comment>
    <comment ref="BQ1" authorId="0" shapeId="0">
      <text>
        <r>
          <rPr>
            <sz val="8"/>
            <color rgb="FF000000"/>
            <rFont val="Tahoma"/>
            <family val="2"/>
          </rPr>
          <t xml:space="preserve">Asuntojen lukumäärä kertoo asuntojen lukumäärän asuinrakennuksissa alueittain. Asunnolla eli asuinhuoneistolla tarkoitetaan keittiöllä, keittokomerolla tai keittotilalla varustettua yhden asuinhuoneen tai useampia asuinhuoneita käsittävää, ympärivuotiseen asumiseen tarkoitettua kokonaisuutta, jonka huoneistoala on vähintään 7 m².
</t>
        </r>
      </text>
    </comment>
    <comment ref="BR1" authorId="0" shapeId="0">
      <text>
        <r>
          <rPr>
            <sz val="8"/>
            <color rgb="FF000000"/>
            <rFont val="Tahoma"/>
            <family val="2"/>
          </rPr>
          <t xml:space="preserve">Asuntojen keskipinta-ala (m2) on kaikkien asuinhuoneistojen pinta-ala jaettuna niiden lukumäärällä.
</t>
        </r>
      </text>
    </comment>
    <comment ref="BS1" authorId="0" shapeId="0">
      <text>
        <r>
          <rPr>
            <sz val="8"/>
            <color rgb="FF000000"/>
            <rFont val="Tahoma"/>
            <family val="2"/>
          </rPr>
          <t xml:space="preserve">Pientaloasunnot ovat asuntoja, jotka talotyypin mukaan ovat erillisiä pientaloja (omakoti- ja paritalot) tai rivi- ja ketjutaloja (sisältävät vähintään kolme kytkettyä asuntoa).
</t>
        </r>
      </text>
    </comment>
    <comment ref="BT1" authorId="0" shapeId="0">
      <text>
        <r>
          <rPr>
            <sz val="8"/>
            <color rgb="FF000000"/>
            <rFont val="Tahoma"/>
            <family val="2"/>
          </rPr>
          <t xml:space="preserve">Kerrostaloasunnot ovat asuntoja, jotka talotyypin mukaan ovat asuinkerrostaloja. Asuinkerrostaloryhmään kuuluvat vähintään kolmen asunnon talot, joissa ainakin kaksi asuntoa sijaitsee päällekkäin.
</t>
        </r>
      </text>
    </comment>
    <comment ref="BU1" authorId="0" shapeId="0">
      <text>
        <r>
          <rPr>
            <sz val="8"/>
            <color rgb="FF000000"/>
            <rFont val="Tahoma"/>
            <family val="2"/>
          </rPr>
          <t xml:space="preserve">Työpaikat yhteensä on tietyllä alueella työskentelevien henkilöiden lukumäärä. Jokainen työllinen henkilö muodostaa tällöin yhden työpaikan. Lukuun sisältyvät myös osa-aikaiset työntekijät.
</t>
        </r>
      </text>
    </comment>
    <comment ref="BV1" authorId="0" shapeId="0">
      <text>
        <r>
          <rPr>
            <sz val="8"/>
            <color rgb="FF000000"/>
            <rFont val="Tahoma"/>
            <family val="2"/>
          </rPr>
          <t xml:space="preserve">Alkutuotantoon kuuluvat:
</t>
        </r>
      </text>
    </comment>
    <comment ref="BW1" authorId="0" shapeId="0">
      <text>
        <r>
          <rPr>
            <sz val="8"/>
            <color rgb="FF000000"/>
            <rFont val="Tahoma"/>
            <family val="2"/>
          </rPr>
          <t xml:space="preserve">Jalostukseen kuuluvat:
</t>
        </r>
      </text>
    </comment>
    <comment ref="BX1" authorId="0" shapeId="0">
      <text>
        <r>
          <rPr>
            <sz val="8"/>
            <color rgb="FF000000"/>
            <rFont val="Tahoma"/>
            <family val="2"/>
          </rPr>
          <t xml:space="preserve">Palveluihin kuuluvat:
</t>
        </r>
      </text>
    </comment>
    <comment ref="BY1" authorId="0" shapeId="0">
      <text>
        <r>
          <rPr>
            <sz val="8"/>
            <color rgb="FF000000"/>
            <rFont val="Tahoma"/>
            <family val="2"/>
          </rPr>
          <t xml:space="preserve">Tarkan kuvauksen toimialan sisällöstä saa julkaisusta Toimialaluokitus TOL 2008. Tilastokeskus 2008, Käsikirjoja 4
</t>
        </r>
      </text>
    </comment>
    <comment ref="BZ1" authorId="0" shapeId="0">
      <text>
        <r>
          <rPr>
            <sz val="8"/>
            <color rgb="FF000000"/>
            <rFont val="Tahoma"/>
            <family val="2"/>
          </rPr>
          <t xml:space="preserve">Tarkan kuvauksen toimialan sisällöstä saa julkaisusta Toimialaluokitus TOL 2008. Tilastokeskus 2008, Käsikirjoja 4
</t>
        </r>
      </text>
    </comment>
    <comment ref="CA1" authorId="0" shapeId="0">
      <text>
        <r>
          <rPr>
            <sz val="8"/>
            <color rgb="FF000000"/>
            <rFont val="Tahoma"/>
            <family val="2"/>
          </rPr>
          <t xml:space="preserve">Tarkan kuvauksen toimialan sisällöstä saa julkaisusta Toimialaluokitus TOL 2008. Tilastokeskus 2008, Käsikirjoja 4
</t>
        </r>
      </text>
    </comment>
    <comment ref="CB1" authorId="0" shapeId="0">
      <text>
        <r>
          <rPr>
            <sz val="8"/>
            <color rgb="FF000000"/>
            <rFont val="Tahoma"/>
            <family val="2"/>
          </rPr>
          <t xml:space="preserve">Tarkan kuvauksen toimialan sisällöstä saa julkaisusta Toimialaluokitus TOL 2008. Tilastokeskus 2008, Käsikirjoja 4
</t>
        </r>
      </text>
    </comment>
    <comment ref="CC1" authorId="0" shapeId="0">
      <text>
        <r>
          <rPr>
            <sz val="8"/>
            <color rgb="FF000000"/>
            <rFont val="Tahoma"/>
            <family val="2"/>
          </rPr>
          <t xml:space="preserve">Tarkan kuvauksen toimialan sisällöstä saa julkaisusta Toimialaluokitus TOL 2008. Tilastokeskus 2008, Käsikirjoja 4
</t>
        </r>
      </text>
    </comment>
    <comment ref="CD1" authorId="0" shapeId="0">
      <text>
        <r>
          <rPr>
            <sz val="8"/>
            <color rgb="FF000000"/>
            <rFont val="Tahoma"/>
            <family val="2"/>
          </rPr>
          <t xml:space="preserve">Tarkan kuvauksen toimialan sisällöstä saa julkaisusta Toimialaluokitus TOL 2008. Tilastokeskus 2008, Käsikirjoja 4
</t>
        </r>
      </text>
    </comment>
    <comment ref="CE1" authorId="0" shapeId="0">
      <text>
        <r>
          <rPr>
            <sz val="8"/>
            <color rgb="FF000000"/>
            <rFont val="Tahoma"/>
            <family val="2"/>
          </rPr>
          <t xml:space="preserve">Tarkan kuvauksen toimialan sisällöstä saa julkaisusta Toimialaluokitus TOL 2008. Tilastokeskus 2008, Käsikirjoja 4
</t>
        </r>
      </text>
    </comment>
    <comment ref="CF1" authorId="0" shapeId="0">
      <text>
        <r>
          <rPr>
            <sz val="8"/>
            <color rgb="FF000000"/>
            <rFont val="Tahoma"/>
            <family val="2"/>
          </rPr>
          <t xml:space="preserve">Tarkan kuvauksen toimialan sisällöstä saa julkaisusta Toimialaluokitus TOL 2008. Tilastokeskus 2008, Käsikirjoja 4
</t>
        </r>
      </text>
    </comment>
    <comment ref="CG1" authorId="0" shapeId="0">
      <text>
        <r>
          <rPr>
            <sz val="8"/>
            <color rgb="FF000000"/>
            <rFont val="Tahoma"/>
            <family val="2"/>
          </rPr>
          <t xml:space="preserve">Tarkan kuvauksen toimialan sisällöstä saa julkaisusta Toimialaluokitus TOL 2008. Tilastokeskus 2008, Käsikirjoja 4
</t>
        </r>
      </text>
    </comment>
    <comment ref="CH1" authorId="0" shapeId="0">
      <text>
        <r>
          <rPr>
            <sz val="8"/>
            <color rgb="FF000000"/>
            <rFont val="Tahoma"/>
            <family val="2"/>
          </rPr>
          <t xml:space="preserve">Tarkan kuvauksen toimialan sisällöstä saa julkaisusta Toimialaluokitus TOL 2008. Tilastokeskus 2008, Käsikirjoja 4
</t>
        </r>
      </text>
    </comment>
    <comment ref="CI1" authorId="0" shapeId="0">
      <text>
        <r>
          <rPr>
            <sz val="8"/>
            <color rgb="FF000000"/>
            <rFont val="Tahoma"/>
            <family val="2"/>
          </rPr>
          <t xml:space="preserve">Tarkan kuvauksen toimialan sisällöstä saa julkaisusta Toimialaluokitus TOL 2008. Tilastokeskus 2008, Käsikirjoja 4
</t>
        </r>
      </text>
    </comment>
    <comment ref="CJ1" authorId="0" shapeId="0">
      <text>
        <r>
          <rPr>
            <sz val="8"/>
            <color rgb="FF000000"/>
            <rFont val="Tahoma"/>
            <family val="2"/>
          </rPr>
          <t xml:space="preserve">Tarkan kuvauksen toimialan sisällöstä saa julkaisusta Toimialaluokitus TOL 2008. Tilastokeskus 2008, Käsikirjoja 4
</t>
        </r>
      </text>
    </comment>
    <comment ref="CK1" authorId="0" shapeId="0">
      <text>
        <r>
          <rPr>
            <sz val="8"/>
            <color rgb="FF000000"/>
            <rFont val="Tahoma"/>
            <family val="2"/>
          </rPr>
          <t xml:space="preserve">Tarkan kuvauksen toimialan sisällöstä saa julkaisusta Toimialaluokitus TOL 2008. Tilastokeskus 2008, Käsikirjoja 4
</t>
        </r>
      </text>
    </comment>
    <comment ref="CL1" authorId="0" shapeId="0">
      <text>
        <r>
          <rPr>
            <sz val="8"/>
            <color rgb="FF000000"/>
            <rFont val="Tahoma"/>
            <family val="2"/>
          </rPr>
          <t xml:space="preserve">Tarkan kuvauksen toimialan sisällöstä saa julkaisusta Toimialaluokitus TOL 2008. Tilastokeskus 2008, Käsikirjoja 4
</t>
        </r>
      </text>
    </comment>
    <comment ref="CM1" authorId="0" shapeId="0">
      <text>
        <r>
          <rPr>
            <sz val="8"/>
            <color rgb="FF000000"/>
            <rFont val="Tahoma"/>
            <family val="2"/>
          </rPr>
          <t xml:space="preserve">Tarkan kuvauksen toimialan sisällöstä saa julkaisusta Toimialaluokitus TOL 2008. Tilastokeskus 2008, Käsikirjoja 4
</t>
        </r>
      </text>
    </comment>
    <comment ref="CN1" authorId="0" shapeId="0">
      <text>
        <r>
          <rPr>
            <sz val="8"/>
            <color rgb="FF000000"/>
            <rFont val="Tahoma"/>
            <family val="2"/>
          </rPr>
          <t xml:space="preserve">Tarkan kuvauksen toimialan sisällöstä saa julkaisusta Toimialaluokitus TOL 2008. Tilastokeskus 2008, Käsikirjoja 4
</t>
        </r>
      </text>
    </comment>
    <comment ref="CO1" authorId="0" shapeId="0">
      <text>
        <r>
          <rPr>
            <sz val="8"/>
            <color rgb="FF000000"/>
            <rFont val="Tahoma"/>
            <family val="2"/>
          </rPr>
          <t xml:space="preserve">Tarkan kuvauksen toimialan sisällöstä saa julkaisusta Toimialaluokitus TOL 2008. Tilastokeskus 2008, Käsikirjoja 4
</t>
        </r>
      </text>
    </comment>
    <comment ref="CP1" authorId="0" shapeId="0">
      <text>
        <r>
          <rPr>
            <sz val="8"/>
            <color rgb="FF000000"/>
            <rFont val="Tahoma"/>
            <family val="2"/>
          </rPr>
          <t xml:space="preserve">Tarkan kuvauksen toimialan sisällöstä saa julkaisusta Toimialaluokitus TOL 2008. Tilastokeskus 2008, Käsikirjoja 4
</t>
        </r>
      </text>
    </comment>
    <comment ref="CQ1" authorId="0" shapeId="0">
      <text>
        <r>
          <rPr>
            <sz val="8"/>
            <color rgb="FF000000"/>
            <rFont val="Tahoma"/>
            <family val="2"/>
          </rPr>
          <t xml:space="preserve">Tarkan kuvauksen toimialan sisällöstä saa julkaisusta Toimialaluokitus TOL 2008. Tilastokeskus 2008, Käsikirjoja 4
</t>
        </r>
      </text>
    </comment>
    <comment ref="CR1" authorId="0" shapeId="0">
      <text>
        <r>
          <rPr>
            <sz val="8"/>
            <color rgb="FF000000"/>
            <rFont val="Tahoma"/>
            <family val="2"/>
          </rPr>
          <t xml:space="preserve">Tarkan kuvauksen toimialan sisällöstä saa julkaisusta Toimialaluokitus TOL 2008. Tilastokeskus 2008, Käsikirjoja 4
</t>
        </r>
      </text>
    </comment>
    <comment ref="CS1" authorId="0" shapeId="0">
      <text>
        <r>
          <rPr>
            <sz val="8"/>
            <color rgb="FF000000"/>
            <rFont val="Tahoma"/>
            <family val="2"/>
          </rPr>
          <t xml:space="preserve">Tarkan kuvauksen toimialan sisällöstä saa julkaisusta Toimialaluokitus TOL 2008. Tilastokeskus 2008, Käsikirjoja 4
</t>
        </r>
      </text>
    </comment>
    <comment ref="CT1" authorId="0" shapeId="0">
      <text>
        <r>
          <rPr>
            <sz val="8"/>
            <color rgb="FF000000"/>
            <rFont val="Tahoma"/>
            <family val="2"/>
          </rPr>
          <t xml:space="preserve">Tarkan kuvauksen toimialan sisällöstä saa julkaisusta Toimialaluokitus TOL 2008. Tilastokeskus 2008, Käsikirjoja 4
</t>
        </r>
      </text>
    </comment>
    <comment ref="CU1" authorId="0" shapeId="0">
      <text>
        <r>
          <rPr>
            <sz val="8"/>
            <color rgb="FF000000"/>
            <rFont val="Tahoma"/>
            <family val="2"/>
          </rPr>
          <t xml:space="preserve">Asukkailla tarkoitetaan alueella vakinaisesti asuvaa väestöä.
</t>
        </r>
      </text>
    </comment>
    <comment ref="CV1" authorId="0" shapeId="0">
      <text>
        <r>
          <rPr>
            <sz val="8"/>
            <color rgb="FF000000"/>
            <rFont val="Tahoma"/>
            <family val="2"/>
          </rPr>
          <t xml:space="preserve">Työlliseen työvoimaan luetaan kaikki 18-74 -vuotiaat henkilöt, jotka olivat ansiotyössä vuoden viimeisellä viikolla.
</t>
        </r>
      </text>
    </comment>
    <comment ref="CW1" authorId="0" shapeId="0">
      <text>
        <r>
          <rPr>
            <sz val="8"/>
            <color rgb="FF000000"/>
            <rFont val="Tahoma"/>
            <family val="2"/>
          </rPr>
          <t xml:space="preserve">Työttömään työvoimaan luetaan vuoden viimeisenä työpäivänä työttömänä olleet 15-64 -vuotiaat henkilöt.
</t>
        </r>
      </text>
    </comment>
    <comment ref="CX1" authorId="0" shapeId="0">
      <text>
        <r>
          <rPr>
            <sz val="8"/>
            <color rgb="FF000000"/>
            <rFont val="Tahoma"/>
            <family val="2"/>
          </rPr>
          <t xml:space="preserve">0-14 -vuotiaat lapset.
</t>
        </r>
      </text>
    </comment>
    <comment ref="CY1" authorId="0" shapeId="0">
      <text>
        <r>
          <rPr>
            <sz val="8"/>
            <color rgb="FF000000"/>
            <rFont val="Tahoma"/>
            <family val="2"/>
          </rPr>
          <t xml:space="preserve">Opiskelijoiksi katsotaan ne henkilöt, jotka opiskelevat päätoimisesti eivätkä ole ansiotyössä tai työttömänä. Määrittely tapahtuu henkilön syyskuun tilanteen mukaan.
</t>
        </r>
      </text>
    </comment>
    <comment ref="CZ1" authorId="0" shapeId="0">
      <text>
        <r>
          <rPr>
            <sz val="8"/>
            <color rgb="FF000000"/>
            <rFont val="Tahoma"/>
            <family val="2"/>
          </rPr>
          <t xml:space="preserve">Eläkeläisiä ovat kaikki ne henkilöt, jotka saavat Kansaneläkelaitoksen tai Eläketurvakeskuksen tietojen mukaan eläkettä (pois lukien osa-aika- ja perhe-eläke) tai joilla on eläketuloja. Jos eläkettä saava henkilö on samanaikaisesti ansiotyössä, luetaan hänet työlliseksi.
</t>
        </r>
      </text>
    </comment>
    <comment ref="DA1" authorId="0" shapeId="0">
      <text>
        <r>
          <rPr>
            <sz val="8"/>
            <color rgb="FF000000"/>
            <rFont val="Tahoma"/>
            <family val="2"/>
          </rPr>
          <t xml:space="preserve">Muut- ryhmään kuuluvat kaikki muut työvoiman ulkopuolella olevat kuin lapset (0 14-v.), opiskelijat ja eläkeläiset. Muut- ryhmä sisältää mm. varusmiehet.
</t>
        </r>
      </text>
    </comment>
  </commentList>
</comments>
</file>

<file path=xl/comments6.xml><?xml version="1.0" encoding="utf-8"?>
<comments xmlns="http://schemas.openxmlformats.org/spreadsheetml/2006/main">
  <authors>
    <author>DefaultAppPool</author>
  </authors>
  <commentList>
    <comment ref="B1" authorId="0" shapeId="0">
      <text>
        <r>
          <rPr>
            <sz val="8"/>
            <color rgb="FF000000"/>
            <rFont val="Tahoma"/>
            <family val="2"/>
          </rPr>
          <t xml:space="preserve">Postinumeroalueen maantieteellisen keskipisteen x-koordinaatti
</t>
        </r>
      </text>
    </comment>
    <comment ref="C1" authorId="0" shapeId="0">
      <text>
        <r>
          <rPr>
            <sz val="8"/>
            <color rgb="FF000000"/>
            <rFont val="Tahoma"/>
            <family val="2"/>
          </rPr>
          <t xml:space="preserve">Postinumeroalueen maantieteellisen keskipisteen y-koordinaatti
</t>
        </r>
      </text>
    </comment>
    <comment ref="D1" authorId="0" shapeId="0">
      <text>
        <r>
          <rPr>
            <sz val="8"/>
            <color rgb="FF000000"/>
            <rFont val="Tahoma"/>
            <family val="2"/>
          </rPr>
          <t xml:space="preserve">Postinumeroalueen pinta-ala (m2)
</t>
        </r>
      </text>
    </comment>
    <comment ref="E1" authorId="0" shapeId="0">
      <text>
        <r>
          <rPr>
            <sz val="8"/>
            <color rgb="FF000000"/>
            <rFont val="Tahoma"/>
            <family val="2"/>
          </rPr>
          <t xml:space="preserve">Asukkailla tarkoitetaan alueella vakinaisesti asuvaa väestöä.
</t>
        </r>
      </text>
    </comment>
    <comment ref="F1" authorId="0" shapeId="0">
      <text>
        <r>
          <rPr>
            <sz val="8"/>
            <color rgb="FF000000"/>
            <rFont val="Tahoma"/>
            <family val="2"/>
          </rPr>
          <t xml:space="preserve">Alueella vakinaisesti asuvat naispuoliset henkilöt.
</t>
        </r>
      </text>
    </comment>
    <comment ref="G1" authorId="0" shapeId="0">
      <text>
        <r>
          <rPr>
            <sz val="8"/>
            <color rgb="FF000000"/>
            <rFont val="Tahoma"/>
            <family val="2"/>
          </rPr>
          <t xml:space="preserve">Alueella vakinaisesti asuvat miespuoliset henkilöt.
</t>
        </r>
      </text>
    </comment>
    <comment ref="H1" authorId="0" shapeId="0">
      <text>
        <r>
          <rPr>
            <sz val="8"/>
            <color rgb="FF000000"/>
            <rFont val="Tahoma"/>
            <family val="2"/>
          </rPr>
          <t xml:space="preserve">Asukkaiden keski-ikä on asukkaiden iän keskiarvo alueittain. Keskiarvoa laskettaessa on kunkin asukkaan ikään lisätty puoli vuotta, jonka jälkeen ikäsumma on jaettu asukkaiden lukumäärällä.
</t>
        </r>
      </text>
    </comment>
    <comment ref="I1" authorId="0" shapeId="0">
      <text>
        <r>
          <rPr>
            <sz val="8"/>
            <color rgb="FF000000"/>
            <rFont val="Tahoma"/>
            <family val="2"/>
          </rPr>
          <t xml:space="preserve">Alueella vakinaisesti asuvat 0-2 -vuotiaat henkilöt.
</t>
        </r>
      </text>
    </comment>
    <comment ref="J1" authorId="0" shapeId="0">
      <text>
        <r>
          <rPr>
            <sz val="8"/>
            <color rgb="FF000000"/>
            <rFont val="Tahoma"/>
            <family val="2"/>
          </rPr>
          <t xml:space="preserve">Alueella vakinaisesti asuvat 3-6 -vuotiaat henkilöt.
</t>
        </r>
      </text>
    </comment>
    <comment ref="K1" authorId="0" shapeId="0">
      <text>
        <r>
          <rPr>
            <sz val="8"/>
            <color rgb="FF000000"/>
            <rFont val="Tahoma"/>
            <family val="2"/>
          </rPr>
          <t xml:space="preserve">Alueella vakinaisesti asuvat 7-12 -vuotiaat henkilöt.
</t>
        </r>
      </text>
    </comment>
    <comment ref="L1" authorId="0" shapeId="0">
      <text>
        <r>
          <rPr>
            <sz val="8"/>
            <color rgb="FF000000"/>
            <rFont val="Tahoma"/>
            <family val="2"/>
          </rPr>
          <t xml:space="preserve">Alueella vakinaisesti asuvat 13-15 -vuotiaat henkilöt.
</t>
        </r>
      </text>
    </comment>
    <comment ref="M1" authorId="0" shapeId="0">
      <text>
        <r>
          <rPr>
            <sz val="8"/>
            <color rgb="FF000000"/>
            <rFont val="Tahoma"/>
            <family val="2"/>
          </rPr>
          <t xml:space="preserve">Alueella vakinaisesti asuvat 16-17 -vuotiaat henkilöt.
</t>
        </r>
      </text>
    </comment>
    <comment ref="N1" authorId="0" shapeId="0">
      <text>
        <r>
          <rPr>
            <sz val="8"/>
            <color rgb="FF000000"/>
            <rFont val="Tahoma"/>
            <family val="2"/>
          </rPr>
          <t xml:space="preserve">Alueella vakinaisesti asuvat 18-19 -vuotiaat henkilöt.
</t>
        </r>
      </text>
    </comment>
    <comment ref="O1" authorId="0" shapeId="0">
      <text>
        <r>
          <rPr>
            <sz val="8"/>
            <color rgb="FF000000"/>
            <rFont val="Tahoma"/>
            <family val="2"/>
          </rPr>
          <t xml:space="preserve">Alueella vakinaisesti asuvat 20-24 -vuotiaat henkilöt.
</t>
        </r>
      </text>
    </comment>
    <comment ref="P1" authorId="0" shapeId="0">
      <text>
        <r>
          <rPr>
            <sz val="8"/>
            <color rgb="FF000000"/>
            <rFont val="Tahoma"/>
            <family val="2"/>
          </rPr>
          <t xml:space="preserve">Alueella vakinaisesti asuvat 25-29 -vuotiaat henkilöt.
</t>
        </r>
      </text>
    </comment>
    <comment ref="Q1" authorId="0" shapeId="0">
      <text>
        <r>
          <rPr>
            <sz val="8"/>
            <color rgb="FF000000"/>
            <rFont val="Tahoma"/>
            <family val="2"/>
          </rPr>
          <t xml:space="preserve">Alueella vakinaisesti asuvat 30-34 -vuotiaat henkilöt.
</t>
        </r>
      </text>
    </comment>
    <comment ref="R1" authorId="0" shapeId="0">
      <text>
        <r>
          <rPr>
            <sz val="8"/>
            <color rgb="FF000000"/>
            <rFont val="Tahoma"/>
            <family val="2"/>
          </rPr>
          <t xml:space="preserve">Alueella vakinaisesti asuvat 35-39 -vuotiaat henkilöt.
</t>
        </r>
      </text>
    </comment>
    <comment ref="S1" authorId="0" shapeId="0">
      <text>
        <r>
          <rPr>
            <sz val="8"/>
            <color rgb="FF000000"/>
            <rFont val="Tahoma"/>
            <family val="2"/>
          </rPr>
          <t xml:space="preserve">Alueella vakinaisesti asuvat 40-44 -vuotiaat henkilöt.
</t>
        </r>
      </text>
    </comment>
    <comment ref="T1" authorId="0" shapeId="0">
      <text>
        <r>
          <rPr>
            <sz val="8"/>
            <color rgb="FF000000"/>
            <rFont val="Tahoma"/>
            <family val="2"/>
          </rPr>
          <t xml:space="preserve">Alueella vakinaisesti asuvat 45-49 -vuotiaat henkilöt.
</t>
        </r>
      </text>
    </comment>
    <comment ref="U1" authorId="0" shapeId="0">
      <text>
        <r>
          <rPr>
            <sz val="8"/>
            <color rgb="FF000000"/>
            <rFont val="Tahoma"/>
            <family val="2"/>
          </rPr>
          <t xml:space="preserve">Alueella vakinaisesti asuvat 50-54 -vuotiaat henkilöt.
</t>
        </r>
      </text>
    </comment>
    <comment ref="V1" authorId="0" shapeId="0">
      <text>
        <r>
          <rPr>
            <sz val="8"/>
            <color rgb="FF000000"/>
            <rFont val="Tahoma"/>
            <family val="2"/>
          </rPr>
          <t xml:space="preserve">Alueella vakinaisesti asuvat 55-59 -vuotiaat henkilöt.
</t>
        </r>
      </text>
    </comment>
    <comment ref="W1" authorId="0" shapeId="0">
      <text>
        <r>
          <rPr>
            <sz val="8"/>
            <color rgb="FF000000"/>
            <rFont val="Tahoma"/>
            <family val="2"/>
          </rPr>
          <t xml:space="preserve">Alueella vakinaisesti asuvat 60-64 -vuotiaat henkilöt.
</t>
        </r>
      </text>
    </comment>
    <comment ref="X1" authorId="0" shapeId="0">
      <text>
        <r>
          <rPr>
            <sz val="8"/>
            <color rgb="FF000000"/>
            <rFont val="Tahoma"/>
            <family val="2"/>
          </rPr>
          <t xml:space="preserve">Alueella vakinaisesti asuvat 65-69 -vuotiaat henkilöt.
</t>
        </r>
      </text>
    </comment>
    <comment ref="Y1" authorId="0" shapeId="0">
      <text>
        <r>
          <rPr>
            <sz val="8"/>
            <color rgb="FF000000"/>
            <rFont val="Tahoma"/>
            <family val="2"/>
          </rPr>
          <t xml:space="preserve">Alueella vakinaisesti asuvat 70-74 -vuotiaat henkilöt.
</t>
        </r>
      </text>
    </comment>
    <comment ref="Z1" authorId="0" shapeId="0">
      <text>
        <r>
          <rPr>
            <sz val="8"/>
            <color rgb="FF000000"/>
            <rFont val="Tahoma"/>
            <family val="2"/>
          </rPr>
          <t xml:space="preserve">Alueella vakinaisesti asuvat 75-79 -vuotiaat henkilöt.
</t>
        </r>
      </text>
    </comment>
    <comment ref="AA1" authorId="0" shapeId="0">
      <text>
        <r>
          <rPr>
            <sz val="8"/>
            <color rgb="FF000000"/>
            <rFont val="Tahoma"/>
            <family val="2"/>
          </rPr>
          <t xml:space="preserve">Alueella vakinaisesti asuvat 80-84 -vuotiaat henkilöt.
</t>
        </r>
      </text>
    </comment>
    <comment ref="AB1" authorId="0" shapeId="0">
      <text>
        <r>
          <rPr>
            <sz val="8"/>
            <color rgb="FF000000"/>
            <rFont val="Tahoma"/>
            <family val="2"/>
          </rPr>
          <t xml:space="preserve">Alueella vakinaisesti asuvat yli 84 -vuotiaat henkilöt.
</t>
        </r>
      </text>
    </comment>
    <comment ref="AC1" authorId="0" shapeId="0">
      <text>
        <r>
          <rPr>
            <sz val="8"/>
            <color rgb="FF000000"/>
            <rFont val="Tahoma"/>
            <family val="2"/>
          </rPr>
          <t xml:space="preserve">Alueella asuvien koulutusrakennetiedot koskevat 18 vuotta täyttänyttä väestöä.
</t>
        </r>
      </text>
    </comment>
    <comment ref="AD1" authorId="0" shapeId="0">
      <text>
        <r>
          <rPr>
            <sz val="8"/>
            <color rgb="FF000000"/>
            <rFont val="Tahoma"/>
            <family val="2"/>
          </rPr>
          <t xml:space="preserve">Perusasteen suorittaneet ovat henkilöitä, jotka eivät ole suorittaneet perusasteen jälkeistä tutkintoa. Luokka sisältää myös henkilöt, joiden koulutus on tuntematon.
</t>
        </r>
      </text>
    </comment>
    <comment ref="AE1" authorId="0" shapeId="0">
      <text>
        <r>
          <rPr>
            <sz val="8"/>
            <color rgb="FF000000"/>
            <rFont val="Tahoma"/>
            <family val="2"/>
          </rPr>
          <t xml:space="preserve">Koulutetut (tutkinnon suorittaneet) ovat suorittaneet vähintään keskiasteen tutkinnon.
</t>
        </r>
      </text>
    </comment>
    <comment ref="AF1" authorId="0" shapeId="0">
      <text>
        <r>
          <rPr>
            <sz val="8"/>
            <color rgb="FF000000"/>
            <rFont val="Tahoma"/>
            <family val="2"/>
          </rPr>
          <t xml:space="preserve">Ylioppilastutkinnon suorittaneet sisältää henkilöt, jotka ovat suorittaneet ylioppilastutkinnon.
</t>
        </r>
      </text>
    </comment>
    <comment ref="AG1" authorId="0" shapeId="0">
      <text>
        <r>
          <rPr>
            <sz val="8"/>
            <color rgb="FF000000"/>
            <rFont val="Tahoma"/>
            <family val="2"/>
          </rPr>
          <t xml:space="preserve">Ammatilliset tutkinnot sisältävät toisen asteen (3, pois lukien ylioppilastutkinto), erikoisammattikouluasteen (4) sekä alimman korkea-asteen (5) tutkinnot.
</t>
        </r>
      </text>
    </comment>
    <comment ref="AH1" authorId="0" shapeId="0">
      <text>
        <r>
          <rPr>
            <sz val="8"/>
            <color rgb="FF000000"/>
            <rFont val="Tahoma"/>
            <family val="2"/>
          </rPr>
          <t xml:space="preserve">Alempi korkeakoulututkinto sisältää alemman korkeakouluasteen (6-aste) tutkinnot.
</t>
        </r>
      </text>
    </comment>
    <comment ref="AI1" authorId="0" shapeId="0">
      <text>
        <r>
          <rPr>
            <sz val="8"/>
            <color rgb="FF000000"/>
            <rFont val="Tahoma"/>
            <family val="2"/>
          </rPr>
          <t xml:space="preserve">Ylempi korkeakoulututkinto sisältää ylemmän korkeakouluasteen (7-aste) tutkinnot sekä tutkijakoulutusasteen (8-aste) tutkinnot.
</t>
        </r>
      </text>
    </comment>
    <comment ref="AJ1" authorId="0" shapeId="0">
      <text>
        <r>
          <rPr>
            <sz val="8"/>
            <color rgb="FF000000"/>
            <rFont val="Tahoma"/>
            <family val="2"/>
          </rPr>
          <t xml:space="preserve">Alueella asuvat 18 vuotta täyttäneet.
</t>
        </r>
      </text>
    </comment>
    <comment ref="AK1" authorId="0" shapeId="0">
      <text>
        <r>
          <rPr>
            <sz val="8"/>
            <color rgb="FF000000"/>
            <rFont val="Tahoma"/>
            <family val="2"/>
          </rPr>
          <t xml:space="preserve">18 vuotta täyttäneiden asukkaiden vuositulojen keskiarvo (€).
</t>
        </r>
      </text>
    </comment>
    <comment ref="AL1" authorId="0" shapeId="0">
      <text>
        <r>
          <rPr>
            <sz val="8"/>
            <color rgb="FF000000"/>
            <rFont val="Tahoma"/>
            <family val="2"/>
          </rPr>
          <t xml:space="preserve">Mediaanitulot (€) saadaan, kun 18 vuotta täyttäneet asukkaat asetetaan käytettävissä olevien rahatulojen mukaan suuruusjärjestykseen. Mediaanitulo on keskimmäisen tulonsaajan tulo. Keskimmäisen tulonsaajan kummallekin puolelle jää yhtä monta tulonsaajaa.
</t>
        </r>
      </text>
    </comment>
    <comment ref="AM1" authorId="0" shapeId="0">
      <text>
        <r>
          <rPr>
            <sz val="8"/>
            <color rgb="FF000000"/>
            <rFont val="Tahoma"/>
            <family val="2"/>
          </rPr>
          <t xml:space="preserve">Alimpaan tuloluokkaan kuuluvat asukkaat ansaitsevat enintään 13 005 euroa vuodessa (tulokymmenykset 1-2). Kymmenykset muodostetaan asettamalla kaikki 18 vuotta täyttäneet asukkaat järjestykseen tulojen perusteella ja jakamalla heidät kymmeneen yhtä paljon tapauksia sisältävään osaan.
</t>
        </r>
      </text>
    </comment>
    <comment ref="AN1" authorId="0" shapeId="0">
      <text>
        <r>
          <rPr>
            <sz val="8"/>
            <color rgb="FF000000"/>
            <rFont val="Tahoma"/>
            <family val="2"/>
          </rPr>
          <t xml:space="preserve">Keskimmäiseen tuloluokkaan kuuluvat asukkaat ansaitsevat 13 006 - 31 290 euroa vuodessa (tulokymmenykset 3-8). Kymmenykset muodostetaan asettamalla kaikki 18 vuotta täyttäneet asukkaat järjestykseen tulojen perusteella ja jakamalla heidät kymmeneen yhtä paljon tapauksia sisältävään osaan.
</t>
        </r>
      </text>
    </comment>
    <comment ref="AO1" authorId="0" shapeId="0">
      <text>
        <r>
          <rPr>
            <sz val="8"/>
            <color rgb="FF000000"/>
            <rFont val="Tahoma"/>
            <family val="2"/>
          </rPr>
          <t xml:space="preserve">Ylimpään tuloluokkaan kuuluvat asukkaat ansaitsevat yli 31 291 euroa vuodessa (tulokymmenykset 9-10). Kymmenykset muodostetaan asettamalla kaikki 18 vuotta täyttäneet asukkaat järjestykseen tulojen perusteella ja jakamalla heidät kymmeneen yhtä paljon tapauksia sisältävään osaan.
</t>
        </r>
      </text>
    </comment>
    <comment ref="AP1" authorId="0" shapeId="0">
      <text>
        <r>
          <rPr>
            <sz val="8"/>
            <color rgb="FF000000"/>
            <rFont val="Tahoma"/>
            <family val="2"/>
          </rPr>
          <t xml:space="preserve">Asukkaiden ostovoimakertymä (€) on käytettävissä olevien rahatulojen kertymä.
</t>
        </r>
      </text>
    </comment>
    <comment ref="AQ1" authorId="0" shapeId="0">
      <text>
        <r>
          <rPr>
            <sz val="8"/>
            <color rgb="FF000000"/>
            <rFont val="Tahoma"/>
            <family val="2"/>
          </rPr>
          <t xml:space="preserve">Taloudet yhteensä.
</t>
        </r>
      </text>
    </comment>
    <comment ref="AR1" authorId="0" shapeId="0">
      <text>
        <r>
          <rPr>
            <sz val="8"/>
            <color rgb="FF000000"/>
            <rFont val="Tahoma"/>
            <family val="2"/>
          </rPr>
          <t xml:space="preserve">Talouksien keskikoko on alueella asuvien talouksien koko yhteenlaskettuna ja jaettuna talouksien lukumäärällä.
</t>
        </r>
      </text>
    </comment>
    <comment ref="AS1" authorId="0" shapeId="0">
      <text>
        <r>
          <rPr>
            <sz val="8"/>
            <color rgb="FF000000"/>
            <rFont val="Tahoma"/>
            <family val="2"/>
          </rPr>
          <t xml:space="preserve">Asumisväljyys (m2) on se keskipinta-ala, joka saadaan, kun talouksien asuinhuoneistojen yhteispinta-ala jaetaan asukkaiden lukumäärällä.
</t>
        </r>
      </text>
    </comment>
    <comment ref="AT1" authorId="0" shapeId="0">
      <text>
        <r>
          <rPr>
            <sz val="8"/>
            <color rgb="FF000000"/>
            <rFont val="Tahoma"/>
            <family val="2"/>
          </rPr>
          <t xml:space="preserve">Nuoret yksinasuvat ovat alle 35 -vuotiaita.
</t>
        </r>
      </text>
    </comment>
    <comment ref="AU1" authorId="0" shapeId="0">
      <text>
        <r>
          <rPr>
            <sz val="8"/>
            <color rgb="FF000000"/>
            <rFont val="Tahoma"/>
            <family val="2"/>
          </rPr>
          <t xml:space="preserve">Lapsettomien nuorten parien viitehenkilö on alle 35 -vuotias. Viitehenkilöllä tarkoitetaan asuntokunnan eli talouden suurituloisinta henkilöä.
</t>
        </r>
      </text>
    </comment>
    <comment ref="AV1" authorId="0" shapeId="0">
      <text>
        <r>
          <rPr>
            <sz val="8"/>
            <color rgb="FF000000"/>
            <rFont val="Tahoma"/>
            <family val="2"/>
          </rPr>
          <t xml:space="preserve">Lapsitalouksiin on luettu ne taloudet, joissa vähintään yksi lapsi on 0-17 -vuotias. Myös yksinasuvat, alle 18 vuotiaat lapset sisältyvät tähän ryhmään.
</t>
        </r>
      </text>
    </comment>
    <comment ref="AW1" authorId="0" shapeId="0">
      <text>
        <r>
          <rPr>
            <sz val="8"/>
            <color rgb="FF000000"/>
            <rFont val="Tahoma"/>
            <family val="2"/>
          </rPr>
          <t xml:space="preserve">Pienten lasten (alle 3 -vuotiaita lapsia) taloudet ovat talouksia, joissa on vähintään yksi alle kolmevuotias lapsi.
</t>
        </r>
      </text>
    </comment>
    <comment ref="AX1" authorId="0" shapeId="0">
      <text>
        <r>
          <rPr>
            <sz val="8"/>
            <color rgb="FF000000"/>
            <rFont val="Tahoma"/>
            <family val="2"/>
          </rPr>
          <t xml:space="preserve">Alle kouluikäisten (alle 7 -vuotiaita lapsia) lasten taloudet ovat talouksia, joissa on vähintään yksi alle seitsemänvuotias lapsi.
</t>
        </r>
      </text>
    </comment>
    <comment ref="AY1" authorId="0" shapeId="0">
      <text>
        <r>
          <rPr>
            <sz val="8"/>
            <color rgb="FF000000"/>
            <rFont val="Tahoma"/>
            <family val="2"/>
          </rPr>
          <t xml:space="preserve">Kouluikäisten (7-12 -vuotaita lapsia) lasten taloudet ovat talouksia, joissa on vähintään yksi 7-12 -vuotias lapsi.
</t>
        </r>
      </text>
    </comment>
    <comment ref="AZ1" authorId="0" shapeId="0">
      <text>
        <r>
          <rPr>
            <sz val="8"/>
            <color rgb="FF000000"/>
            <rFont val="Tahoma"/>
            <family val="2"/>
          </rPr>
          <t xml:space="preserve">Teini-ikäisten lasten (13-17 -vuotiaita lapsia) taloudet ovat talouksia, joissa on vähintään yksi 13-17 -vuotias lapsi. Myös yksinasuvat, tai muiden alaikäisten kanssa asuvat alle 18 vuotiaat lapset sisältyvät tähän ryhmään. Huom! Talous, jossa on eri-ikäisiä lapsia, voi kuulua yhtä aikaa eri luokkiin. Jos samanikäisiä lapsia on useampia, on kukin talous luettu mukaan lapsitalouksiin vain kerran.
</t>
        </r>
      </text>
    </comment>
    <comment ref="BA1" authorId="0" shapeId="0">
      <text>
        <r>
          <rPr>
            <sz val="8"/>
            <color rgb="FF000000"/>
            <rFont val="Tahoma"/>
            <family val="2"/>
          </rPr>
          <t xml:space="preserve">Aikuistalouksissa kaikki talouden jäsenet ovat 18 - 64 -vuotiaita.
</t>
        </r>
      </text>
    </comment>
    <comment ref="BB1" authorId="0" shapeId="0">
      <text>
        <r>
          <rPr>
            <sz val="8"/>
            <color rgb="FF000000"/>
            <rFont val="Tahoma"/>
            <family val="2"/>
          </rPr>
          <t xml:space="preserve">Eläkeikäisten talouksissa vähintään yksi talouden jäsen on vähintään 65 -vuotias.
</t>
        </r>
      </text>
    </comment>
    <comment ref="BC1" authorId="0" shapeId="0">
      <text>
        <r>
          <rPr>
            <sz val="8"/>
            <color rgb="FF000000"/>
            <rFont val="Tahoma"/>
            <family val="2"/>
          </rPr>
          <t xml:space="preserve">Omistusasunnoissa asuvat taloudet ovat talouksia, joiden asunnon hallintaperuste on omistusasunto. Omistusasunnoiksi katsotaan sekä kiinteistön että asunto-osakkeiden omistukseen perustuvat asunnot.
</t>
        </r>
      </text>
    </comment>
    <comment ref="BD1" authorId="0" shapeId="0">
      <text>
        <r>
          <rPr>
            <sz val="8"/>
            <color rgb="FF000000"/>
            <rFont val="Tahoma"/>
            <family val="2"/>
          </rPr>
          <t xml:space="preserve">Vuokra-asunnoissa asuvat taloudet ovat talouksia joiden asunnot ovat hallintaperusteeltaan vuokra-, arava-, korkotukivuokra- ja asumisoikeusasuntoja.
</t>
        </r>
      </text>
    </comment>
    <comment ref="BE1" authorId="0" shapeId="0">
      <text>
        <r>
          <rPr>
            <sz val="8"/>
            <color rgb="FF000000"/>
            <rFont val="Tahoma"/>
            <family val="2"/>
          </rPr>
          <t xml:space="preserve">Muissa asunnoissa asuvat taloudet ovat talouksia, joiden asuntojen hallintaperuste on muu (esim. syytinki, sukulaisuus) tai tuntematon.
</t>
        </r>
      </text>
    </comment>
    <comment ref="BF1" authorId="0" shapeId="0">
      <text>
        <r>
          <rPr>
            <sz val="8"/>
            <color rgb="FF000000"/>
            <rFont val="Tahoma"/>
            <family val="2"/>
          </rPr>
          <t xml:space="preserve">Talouksien lukumäärä ilmoittaa alueella asuvien talouksien lukumäärän.
</t>
        </r>
      </text>
    </comment>
    <comment ref="BG1" authorId="0" shapeId="0">
      <text>
        <r>
          <rPr>
            <sz val="8"/>
            <color rgb="FF000000"/>
            <rFont val="Tahoma"/>
            <family val="2"/>
          </rPr>
          <t xml:space="preserve">Talouksien keskitulot (€) on talouksien käytettävissä olevien rahatulojen vuositulojen keskiarvo.
</t>
        </r>
      </text>
    </comment>
    <comment ref="BH1" authorId="0" shapeId="0">
      <text>
        <r>
          <rPr>
            <sz val="8"/>
            <color rgb="FF000000"/>
            <rFont val="Tahoma"/>
            <family val="2"/>
          </rPr>
          <t xml:space="preserve">Talouksien mediaanitulot (€) saadaan, kun kaikki taloudet asetetaan käytettävissä olevien rahatulojen mukaan suuruusjärjestykseen. Mediaanitulo on keskimmäisen talouden tulo. Keskimmäisen talouden kummallekin puolelle jää yhtä monta taloutta.
</t>
        </r>
      </text>
    </comment>
    <comment ref="BI1" authorId="0" shapeId="0">
      <text>
        <r>
          <rPr>
            <sz val="8"/>
            <color rgb="FF000000"/>
            <rFont val="Tahoma"/>
            <family val="2"/>
          </rPr>
          <t xml:space="preserve">Alimpaan tuloluokkaan kuuluvat taloudet ansaitsevat enintään 16 703 euroa vuodessa (tulokymmenykset 1-2). Kymmenykset muodostetaan asettamalla kaikki asuntoväestöön kuuluvat henkilöt järjestykseen talouksien ekvivalenttien käytettävissä olevien tulojen perusteella ja jakamalla heidät kymmeneen yhtä paljon tapauksia sisältävään osaan.
</t>
        </r>
      </text>
    </comment>
    <comment ref="BJ1" authorId="0" shapeId="0">
      <text>
        <r>
          <rPr>
            <sz val="8"/>
            <color rgb="FF000000"/>
            <rFont val="Tahoma"/>
            <family val="2"/>
          </rPr>
          <t xml:space="preserve">Keskimmäiseen tuloluokkaan kuuluvat taloudet ansaitsevat 16 704 - 34 549 euroa vuodessa (tulokymmenykset 3-8). Kymmenykset muodostetaan asettamalla kaikki asuntoväestöön kuuluvat henkilöt järjestykseen talouksien ekvivalenttien käytettävissä olevien tulojen perusteella ja jakamalla heidät kymmeneen yhtä paljon tapauksia sisältävään osaan.
</t>
        </r>
      </text>
    </comment>
    <comment ref="BK1" authorId="0" shapeId="0">
      <text>
        <r>
          <rPr>
            <sz val="8"/>
            <color rgb="FF000000"/>
            <rFont val="Tahoma"/>
            <family val="2"/>
          </rPr>
          <t xml:space="preserve">Ylimpään tuloluokkaan kuuluvat taloudet ansaitsevat yli 34 550 euroa vuodessa (tulokymmenykset 9-10). Kymmenykset muodostetaan asettamalla kaikki asuntoväestöön kuuluvat henkilöt järjestykseen talouksien ekvivalenttien käytettävissä olevien tulojen perusteella ja jakamalla heidät kymmeneen yhtä paljon tapauksia sisältävään osaan.
</t>
        </r>
      </text>
    </comment>
    <comment ref="BL1" authorId="0" shapeId="0">
      <text>
        <r>
          <rPr>
            <sz val="8"/>
            <color rgb="FF000000"/>
            <rFont val="Tahoma"/>
            <family val="2"/>
          </rPr>
          <t xml:space="preserve">Talouksien ostovoimakertymä (€) on käytettävissä olevien rahatulojen kertymä.
</t>
        </r>
      </text>
    </comment>
    <comment ref="BM1" authorId="0" shapeId="0">
      <text>
        <r>
          <rPr>
            <sz val="8"/>
            <color rgb="FF000000"/>
            <rFont val="Tahoma"/>
            <family val="2"/>
          </rPr>
          <t xml:space="preserve">Kesämökeiksi luetaan kaikki rakennukset, joiden käyttötarkoitus vuoden viimeisenä päivänä on vapaa-ajan asuinrakennus tai joita kyseisenä ajankohtana käytetään vapaa-ajan asumiseen. Liiketoimintaa palvelevia lomamökkejä ja lomakylien rakennuksia ei lueta vapaa-ajan asuinrakennuksiksi.
</t>
        </r>
      </text>
    </comment>
    <comment ref="BN1" authorId="0" shapeId="0">
      <text>
        <r>
          <rPr>
            <sz val="8"/>
            <color rgb="FF000000"/>
            <rFont val="Tahoma"/>
            <family val="2"/>
          </rPr>
          <t xml:space="preserve">Rakennusten lukumäärä yhteensä.
</t>
        </r>
      </text>
    </comment>
    <comment ref="BO1" authorId="0" shapeId="0">
      <text>
        <r>
          <rPr>
            <sz val="8"/>
            <color rgb="FF000000"/>
            <rFont val="Tahoma"/>
            <family val="2"/>
          </rPr>
          <t xml:space="preserve">Muut rakennukset yhteensä kertoo niiden rakennusten lukumäärän alueittain, joiden käyttötarkoitus on muu kuin asuminen (esim. liike-, toimisto- tai varastorakennus).
</t>
        </r>
      </text>
    </comment>
    <comment ref="BP1" authorId="0" shapeId="0">
      <text>
        <r>
          <rPr>
            <sz val="8"/>
            <color rgb="FF000000"/>
            <rFont val="Tahoma"/>
            <family val="2"/>
          </rPr>
          <t xml:space="preserve">Asuinrakennusten lukumäärä kertoo niiden rakennusten lukumäärän alueittain, joiden käyttötarkoitus on asuminen.
</t>
        </r>
      </text>
    </comment>
    <comment ref="BQ1" authorId="0" shapeId="0">
      <text>
        <r>
          <rPr>
            <sz val="8"/>
            <color rgb="FF000000"/>
            <rFont val="Tahoma"/>
            <family val="2"/>
          </rPr>
          <t xml:space="preserve">Asuntojen lukumäärä kertoo asuntojen lukumäärän asuinrakennuksissa alueittain. Asunnolla eli asuinhuoneistolla tarkoitetaan keittiöllä, keittokomerolla tai keittotilalla varustettua yhden asuinhuoneen tai useampia asuinhuoneita käsittävää, ympärivuotiseen asumiseen tarkoitettua kokonaisuutta, jonka huoneistoala on vähintään 7 m².
</t>
        </r>
      </text>
    </comment>
    <comment ref="BR1" authorId="0" shapeId="0">
      <text>
        <r>
          <rPr>
            <sz val="8"/>
            <color rgb="FF000000"/>
            <rFont val="Tahoma"/>
            <family val="2"/>
          </rPr>
          <t xml:space="preserve">Asuntojen keskipinta-ala (m2) on kaikkien asuinhuoneistojen pinta-ala jaettuna niiden lukumäärällä.
</t>
        </r>
      </text>
    </comment>
    <comment ref="BS1" authorId="0" shapeId="0">
      <text>
        <r>
          <rPr>
            <sz val="8"/>
            <color rgb="FF000000"/>
            <rFont val="Tahoma"/>
            <family val="2"/>
          </rPr>
          <t xml:space="preserve">Pientaloasunnot ovat asuntoja, jotka talotyypin mukaan ovat erillisiä pientaloja (omakoti- ja paritalot) tai rivi- ja ketjutaloja (sisältävät vähintään kolme kytkettyä asuntoa).
</t>
        </r>
      </text>
    </comment>
    <comment ref="BT1" authorId="0" shapeId="0">
      <text>
        <r>
          <rPr>
            <sz val="8"/>
            <color rgb="FF000000"/>
            <rFont val="Tahoma"/>
            <family val="2"/>
          </rPr>
          <t xml:space="preserve">Kerrostaloasunnot ovat asuntoja, jotka talotyypin mukaan ovat asuinkerrostaloja. Asuinkerrostaloryhmään kuuluvat vähintään kolmen asunnon talot, joissa ainakin kaksi asuntoa sijaitsee päällekkäin.
</t>
        </r>
      </text>
    </comment>
    <comment ref="BU1" authorId="0" shapeId="0">
      <text>
        <r>
          <rPr>
            <sz val="8"/>
            <color rgb="FF000000"/>
            <rFont val="Tahoma"/>
            <family val="2"/>
          </rPr>
          <t xml:space="preserve">Työpaikat yhteensä on tietyllä alueella työskentelevien henkilöiden lukumäärä. Jokainen työllinen henkilö muodostaa tällöin yhden työpaikan. Lukuun sisältyvät myös osa-aikaiset työntekijät.
</t>
        </r>
      </text>
    </comment>
    <comment ref="BV1" authorId="0" shapeId="0">
      <text>
        <r>
          <rPr>
            <sz val="8"/>
            <color rgb="FF000000"/>
            <rFont val="Tahoma"/>
            <family val="2"/>
          </rPr>
          <t xml:space="preserve">Alkutuotantoon kuuluvat:
</t>
        </r>
      </text>
    </comment>
    <comment ref="BW1" authorId="0" shapeId="0">
      <text>
        <r>
          <rPr>
            <sz val="8"/>
            <color rgb="FF000000"/>
            <rFont val="Tahoma"/>
            <family val="2"/>
          </rPr>
          <t xml:space="preserve">Jalostukseen kuuluvat:
</t>
        </r>
      </text>
    </comment>
    <comment ref="BX1" authorId="0" shapeId="0">
      <text>
        <r>
          <rPr>
            <sz val="8"/>
            <color rgb="FF000000"/>
            <rFont val="Tahoma"/>
            <family val="2"/>
          </rPr>
          <t xml:space="preserve">Palveluihin kuuluvat:
</t>
        </r>
      </text>
    </comment>
    <comment ref="BY1" authorId="0" shapeId="0">
      <text>
        <r>
          <rPr>
            <sz val="8"/>
            <color rgb="FF000000"/>
            <rFont val="Tahoma"/>
            <family val="2"/>
          </rPr>
          <t xml:space="preserve">Tarkan kuvauksen toimialan sisällöstä saa julkaisusta Toimialaluokitus TOL 2008. Tilastokeskus 2008, Käsikirjoja 4
</t>
        </r>
      </text>
    </comment>
    <comment ref="BZ1" authorId="0" shapeId="0">
      <text>
        <r>
          <rPr>
            <sz val="8"/>
            <color rgb="FF000000"/>
            <rFont val="Tahoma"/>
            <family val="2"/>
          </rPr>
          <t xml:space="preserve">Tarkan kuvauksen toimialan sisällöstä saa julkaisusta Toimialaluokitus TOL 2008. Tilastokeskus 2008, Käsikirjoja 4
</t>
        </r>
      </text>
    </comment>
    <comment ref="CA1" authorId="0" shapeId="0">
      <text>
        <r>
          <rPr>
            <sz val="8"/>
            <color rgb="FF000000"/>
            <rFont val="Tahoma"/>
            <family val="2"/>
          </rPr>
          <t xml:space="preserve">Tarkan kuvauksen toimialan sisällöstä saa julkaisusta Toimialaluokitus TOL 2008. Tilastokeskus 2008, Käsikirjoja 4
</t>
        </r>
      </text>
    </comment>
    <comment ref="CB1" authorId="0" shapeId="0">
      <text>
        <r>
          <rPr>
            <sz val="8"/>
            <color rgb="FF000000"/>
            <rFont val="Tahoma"/>
            <family val="2"/>
          </rPr>
          <t xml:space="preserve">Tarkan kuvauksen toimialan sisällöstä saa julkaisusta Toimialaluokitus TOL 2008. Tilastokeskus 2008, Käsikirjoja 4
</t>
        </r>
      </text>
    </comment>
    <comment ref="CC1" authorId="0" shapeId="0">
      <text>
        <r>
          <rPr>
            <sz val="8"/>
            <color rgb="FF000000"/>
            <rFont val="Tahoma"/>
            <family val="2"/>
          </rPr>
          <t xml:space="preserve">Tarkan kuvauksen toimialan sisällöstä saa julkaisusta Toimialaluokitus TOL 2008. Tilastokeskus 2008, Käsikirjoja 4
</t>
        </r>
      </text>
    </comment>
    <comment ref="CD1" authorId="0" shapeId="0">
      <text>
        <r>
          <rPr>
            <sz val="8"/>
            <color rgb="FF000000"/>
            <rFont val="Tahoma"/>
            <family val="2"/>
          </rPr>
          <t xml:space="preserve">Tarkan kuvauksen toimialan sisällöstä saa julkaisusta Toimialaluokitus TOL 2008. Tilastokeskus 2008, Käsikirjoja 4
</t>
        </r>
      </text>
    </comment>
    <comment ref="CE1" authorId="0" shapeId="0">
      <text>
        <r>
          <rPr>
            <sz val="8"/>
            <color rgb="FF000000"/>
            <rFont val="Tahoma"/>
            <family val="2"/>
          </rPr>
          <t xml:space="preserve">Tarkan kuvauksen toimialan sisällöstä saa julkaisusta Toimialaluokitus TOL 2008. Tilastokeskus 2008, Käsikirjoja 4
</t>
        </r>
      </text>
    </comment>
    <comment ref="CF1" authorId="0" shapeId="0">
      <text>
        <r>
          <rPr>
            <sz val="8"/>
            <color rgb="FF000000"/>
            <rFont val="Tahoma"/>
            <family val="2"/>
          </rPr>
          <t xml:space="preserve">Tarkan kuvauksen toimialan sisällöstä saa julkaisusta Toimialaluokitus TOL 2008. Tilastokeskus 2008, Käsikirjoja 4
</t>
        </r>
      </text>
    </comment>
    <comment ref="CG1" authorId="0" shapeId="0">
      <text>
        <r>
          <rPr>
            <sz val="8"/>
            <color rgb="FF000000"/>
            <rFont val="Tahoma"/>
            <family val="2"/>
          </rPr>
          <t xml:space="preserve">Tarkan kuvauksen toimialan sisällöstä saa julkaisusta Toimialaluokitus TOL 2008. Tilastokeskus 2008, Käsikirjoja 4
</t>
        </r>
      </text>
    </comment>
    <comment ref="CH1" authorId="0" shapeId="0">
      <text>
        <r>
          <rPr>
            <sz val="8"/>
            <color rgb="FF000000"/>
            <rFont val="Tahoma"/>
            <family val="2"/>
          </rPr>
          <t xml:space="preserve">Tarkan kuvauksen toimialan sisällöstä saa julkaisusta Toimialaluokitus TOL 2008. Tilastokeskus 2008, Käsikirjoja 4
</t>
        </r>
      </text>
    </comment>
    <comment ref="CI1" authorId="0" shapeId="0">
      <text>
        <r>
          <rPr>
            <sz val="8"/>
            <color rgb="FF000000"/>
            <rFont val="Tahoma"/>
            <family val="2"/>
          </rPr>
          <t xml:space="preserve">Tarkan kuvauksen toimialan sisällöstä saa julkaisusta Toimialaluokitus TOL 2008. Tilastokeskus 2008, Käsikirjoja 4
</t>
        </r>
      </text>
    </comment>
    <comment ref="CJ1" authorId="0" shapeId="0">
      <text>
        <r>
          <rPr>
            <sz val="8"/>
            <color rgb="FF000000"/>
            <rFont val="Tahoma"/>
            <family val="2"/>
          </rPr>
          <t xml:space="preserve">Tarkan kuvauksen toimialan sisällöstä saa julkaisusta Toimialaluokitus TOL 2008. Tilastokeskus 2008, Käsikirjoja 4
</t>
        </r>
      </text>
    </comment>
    <comment ref="CK1" authorId="0" shapeId="0">
      <text>
        <r>
          <rPr>
            <sz val="8"/>
            <color rgb="FF000000"/>
            <rFont val="Tahoma"/>
            <family val="2"/>
          </rPr>
          <t xml:space="preserve">Tarkan kuvauksen toimialan sisällöstä saa julkaisusta Toimialaluokitus TOL 2008. Tilastokeskus 2008, Käsikirjoja 4
</t>
        </r>
      </text>
    </comment>
    <comment ref="CL1" authorId="0" shapeId="0">
      <text>
        <r>
          <rPr>
            <sz val="8"/>
            <color rgb="FF000000"/>
            <rFont val="Tahoma"/>
            <family val="2"/>
          </rPr>
          <t xml:space="preserve">Tarkan kuvauksen toimialan sisällöstä saa julkaisusta Toimialaluokitus TOL 2008. Tilastokeskus 2008, Käsikirjoja 4
</t>
        </r>
      </text>
    </comment>
    <comment ref="CM1" authorId="0" shapeId="0">
      <text>
        <r>
          <rPr>
            <sz val="8"/>
            <color rgb="FF000000"/>
            <rFont val="Tahoma"/>
            <family val="2"/>
          </rPr>
          <t xml:space="preserve">Tarkan kuvauksen toimialan sisällöstä saa julkaisusta Toimialaluokitus TOL 2008. Tilastokeskus 2008, Käsikirjoja 4
</t>
        </r>
      </text>
    </comment>
    <comment ref="CN1" authorId="0" shapeId="0">
      <text>
        <r>
          <rPr>
            <sz val="8"/>
            <color rgb="FF000000"/>
            <rFont val="Tahoma"/>
            <family val="2"/>
          </rPr>
          <t xml:space="preserve">Tarkan kuvauksen toimialan sisällöstä saa julkaisusta Toimialaluokitus TOL 2008. Tilastokeskus 2008, Käsikirjoja 4
</t>
        </r>
      </text>
    </comment>
    <comment ref="CO1" authorId="0" shapeId="0">
      <text>
        <r>
          <rPr>
            <sz val="8"/>
            <color rgb="FF000000"/>
            <rFont val="Tahoma"/>
            <family val="2"/>
          </rPr>
          <t xml:space="preserve">Tarkan kuvauksen toimialan sisällöstä saa julkaisusta Toimialaluokitus TOL 2008. Tilastokeskus 2008, Käsikirjoja 4
</t>
        </r>
      </text>
    </comment>
    <comment ref="CP1" authorId="0" shapeId="0">
      <text>
        <r>
          <rPr>
            <sz val="8"/>
            <color rgb="FF000000"/>
            <rFont val="Tahoma"/>
            <family val="2"/>
          </rPr>
          <t xml:space="preserve">Tarkan kuvauksen toimialan sisällöstä saa julkaisusta Toimialaluokitus TOL 2008. Tilastokeskus 2008, Käsikirjoja 4
</t>
        </r>
      </text>
    </comment>
    <comment ref="CQ1" authorId="0" shapeId="0">
      <text>
        <r>
          <rPr>
            <sz val="8"/>
            <color rgb="FF000000"/>
            <rFont val="Tahoma"/>
            <family val="2"/>
          </rPr>
          <t xml:space="preserve">Tarkan kuvauksen toimialan sisällöstä saa julkaisusta Toimialaluokitus TOL 2008. Tilastokeskus 2008, Käsikirjoja 4
</t>
        </r>
      </text>
    </comment>
    <comment ref="CR1" authorId="0" shapeId="0">
      <text>
        <r>
          <rPr>
            <sz val="8"/>
            <color rgb="FF000000"/>
            <rFont val="Tahoma"/>
            <family val="2"/>
          </rPr>
          <t xml:space="preserve">Tarkan kuvauksen toimialan sisällöstä saa julkaisusta Toimialaluokitus TOL 2008. Tilastokeskus 2008, Käsikirjoja 4
</t>
        </r>
      </text>
    </comment>
    <comment ref="CS1" authorId="0" shapeId="0">
      <text>
        <r>
          <rPr>
            <sz val="8"/>
            <color rgb="FF000000"/>
            <rFont val="Tahoma"/>
            <family val="2"/>
          </rPr>
          <t xml:space="preserve">Tarkan kuvauksen toimialan sisällöstä saa julkaisusta Toimialaluokitus TOL 2008. Tilastokeskus 2008, Käsikirjoja 4
</t>
        </r>
      </text>
    </comment>
    <comment ref="CT1" authorId="0" shapeId="0">
      <text>
        <r>
          <rPr>
            <sz val="8"/>
            <color rgb="FF000000"/>
            <rFont val="Tahoma"/>
            <family val="2"/>
          </rPr>
          <t xml:space="preserve">Tarkan kuvauksen toimialan sisällöstä saa julkaisusta Toimialaluokitus TOL 2008. Tilastokeskus 2008, Käsikirjoja 4
</t>
        </r>
      </text>
    </comment>
    <comment ref="CU1" authorId="0" shapeId="0">
      <text>
        <r>
          <rPr>
            <sz val="8"/>
            <color rgb="FF000000"/>
            <rFont val="Tahoma"/>
            <family val="2"/>
          </rPr>
          <t xml:space="preserve">Asukkailla tarkoitetaan alueella vakinaisesti asuvaa väestöä.
</t>
        </r>
      </text>
    </comment>
    <comment ref="CV1" authorId="0" shapeId="0">
      <text>
        <r>
          <rPr>
            <sz val="8"/>
            <color rgb="FF000000"/>
            <rFont val="Tahoma"/>
            <family val="2"/>
          </rPr>
          <t xml:space="preserve">Työlliseen työvoimaan luetaan kaikki 18-74 -vuotiaat henkilöt, jotka olivat ansiotyössä vuoden viimeisellä viikolla.
</t>
        </r>
      </text>
    </comment>
    <comment ref="CW1" authorId="0" shapeId="0">
      <text>
        <r>
          <rPr>
            <sz val="8"/>
            <color rgb="FF000000"/>
            <rFont val="Tahoma"/>
            <family val="2"/>
          </rPr>
          <t xml:space="preserve">Työttömään työvoimaan luetaan vuoden viimeisenä työpäivänä työttömänä olleet 15-64 -vuotiaat henkilöt.
</t>
        </r>
      </text>
    </comment>
    <comment ref="CX1" authorId="0" shapeId="0">
      <text>
        <r>
          <rPr>
            <sz val="8"/>
            <color rgb="FF000000"/>
            <rFont val="Tahoma"/>
            <family val="2"/>
          </rPr>
          <t xml:space="preserve">0-14 -vuotiaat lapset.
</t>
        </r>
      </text>
    </comment>
    <comment ref="CY1" authorId="0" shapeId="0">
      <text>
        <r>
          <rPr>
            <sz val="8"/>
            <color rgb="FF000000"/>
            <rFont val="Tahoma"/>
            <family val="2"/>
          </rPr>
          <t xml:space="preserve">Opiskelijoiksi katsotaan ne henkilöt, jotka opiskelevat päätoimisesti eivätkä ole ansiotyössä tai työttömänä. Määrittely tapahtuu henkilön syyskuun tilanteen mukaan.
</t>
        </r>
      </text>
    </comment>
    <comment ref="CZ1" authorId="0" shapeId="0">
      <text>
        <r>
          <rPr>
            <sz val="8"/>
            <color rgb="FF000000"/>
            <rFont val="Tahoma"/>
            <family val="2"/>
          </rPr>
          <t xml:space="preserve">Eläkeläisiä ovat kaikki ne henkilöt, jotka saavat Kansaneläkelaitoksen tai Eläketurvakeskuksen tietojen mukaan eläkettä (pois lukien osa-aika- ja perhe-eläke) tai joilla on eläketuloja. Jos eläkettä saava henkilö on samanaikaisesti ansiotyössä, luetaan hänet työlliseksi.
</t>
        </r>
      </text>
    </comment>
    <comment ref="DA1" authorId="0" shapeId="0">
      <text>
        <r>
          <rPr>
            <sz val="8"/>
            <color rgb="FF000000"/>
            <rFont val="Tahoma"/>
            <family val="2"/>
          </rPr>
          <t xml:space="preserve">Muut- ryhmään kuuluvat kaikki muut työvoiman ulkopuolella olevat kuin lapset (0 14-v.), opiskelijat ja eläkeläiset. Muut- ryhmä sisältää mm. varusmiehet.
</t>
        </r>
      </text>
    </comment>
  </commentList>
</comments>
</file>

<file path=xl/comments7.xml><?xml version="1.0" encoding="utf-8"?>
<comments xmlns="http://schemas.openxmlformats.org/spreadsheetml/2006/main">
  <authors>
    <author>DefaultAppPool</author>
  </authors>
  <commentList>
    <comment ref="B1" authorId="0" shapeId="0">
      <text>
        <r>
          <rPr>
            <sz val="8"/>
            <color rgb="FF000000"/>
            <rFont val="Tahoma"/>
            <family val="2"/>
          </rPr>
          <t xml:space="preserve">Postinumeroalueen maantieteellisen keskipisteen x-koordinaatti
</t>
        </r>
      </text>
    </comment>
    <comment ref="C1" authorId="0" shapeId="0">
      <text>
        <r>
          <rPr>
            <sz val="8"/>
            <color rgb="FF000000"/>
            <rFont val="Tahoma"/>
            <family val="2"/>
          </rPr>
          <t xml:space="preserve">Postinumeroalueen maantieteellisen keskipisteen y-koordinaatti
</t>
        </r>
      </text>
    </comment>
    <comment ref="D1" authorId="0" shapeId="0">
      <text>
        <r>
          <rPr>
            <sz val="8"/>
            <color rgb="FF000000"/>
            <rFont val="Tahoma"/>
            <family val="2"/>
          </rPr>
          <t xml:space="preserve">Postinumeroalueen pinta-ala (m2)
</t>
        </r>
      </text>
    </comment>
    <comment ref="E1" authorId="0" shapeId="0">
      <text>
        <r>
          <rPr>
            <sz val="8"/>
            <color rgb="FF000000"/>
            <rFont val="Tahoma"/>
            <family val="2"/>
          </rPr>
          <t xml:space="preserve">Asukkailla tarkoitetaan alueella vakinaisesti asuvaa väestöä.
</t>
        </r>
      </text>
    </comment>
    <comment ref="F1" authorId="0" shapeId="0">
      <text>
        <r>
          <rPr>
            <sz val="8"/>
            <color rgb="FF000000"/>
            <rFont val="Tahoma"/>
            <family val="2"/>
          </rPr>
          <t xml:space="preserve">Alueella vakinaisesti asuvat naispuoliset henkilöt.
</t>
        </r>
      </text>
    </comment>
    <comment ref="G1" authorId="0" shapeId="0">
      <text>
        <r>
          <rPr>
            <sz val="8"/>
            <color rgb="FF000000"/>
            <rFont val="Tahoma"/>
            <family val="2"/>
          </rPr>
          <t xml:space="preserve">Alueella vakinaisesti asuvat miespuoliset henkilöt.
</t>
        </r>
      </text>
    </comment>
    <comment ref="H1" authorId="0" shapeId="0">
      <text>
        <r>
          <rPr>
            <sz val="8"/>
            <color rgb="FF000000"/>
            <rFont val="Tahoma"/>
            <family val="2"/>
          </rPr>
          <t xml:space="preserve">Asukkaiden keski-ikä on asukkaiden iän keskiarvo alueittain. Keskiarvoa laskettaessa on kunkin asukkaan ikään lisätty puoli vuotta, jonka jälkeen ikäsumma on jaettu asukkaiden lukumäärällä.
</t>
        </r>
      </text>
    </comment>
    <comment ref="I1" authorId="0" shapeId="0">
      <text>
        <r>
          <rPr>
            <sz val="8"/>
            <color rgb="FF000000"/>
            <rFont val="Tahoma"/>
            <family val="2"/>
          </rPr>
          <t xml:space="preserve">Alueella vakinaisesti asuvat 0-2 -vuotiaat henkilöt.
</t>
        </r>
      </text>
    </comment>
    <comment ref="J1" authorId="0" shapeId="0">
      <text>
        <r>
          <rPr>
            <sz val="8"/>
            <color rgb="FF000000"/>
            <rFont val="Tahoma"/>
            <family val="2"/>
          </rPr>
          <t xml:space="preserve">Alueella vakinaisesti asuvat 3-6 -vuotiaat henkilöt.
</t>
        </r>
      </text>
    </comment>
    <comment ref="K1" authorId="0" shapeId="0">
      <text>
        <r>
          <rPr>
            <sz val="8"/>
            <color rgb="FF000000"/>
            <rFont val="Tahoma"/>
            <family val="2"/>
          </rPr>
          <t xml:space="preserve">Alueella vakinaisesti asuvat 7-12 -vuotiaat henkilöt.
</t>
        </r>
      </text>
    </comment>
    <comment ref="L1" authorId="0" shapeId="0">
      <text>
        <r>
          <rPr>
            <sz val="8"/>
            <color rgb="FF000000"/>
            <rFont val="Tahoma"/>
            <family val="2"/>
          </rPr>
          <t xml:space="preserve">Alueella vakinaisesti asuvat 13-15 -vuotiaat henkilöt.
</t>
        </r>
      </text>
    </comment>
    <comment ref="M1" authorId="0" shapeId="0">
      <text>
        <r>
          <rPr>
            <sz val="8"/>
            <color rgb="FF000000"/>
            <rFont val="Tahoma"/>
            <family val="2"/>
          </rPr>
          <t xml:space="preserve">Alueella vakinaisesti asuvat 16-17 -vuotiaat henkilöt.
</t>
        </r>
      </text>
    </comment>
    <comment ref="N1" authorId="0" shapeId="0">
      <text>
        <r>
          <rPr>
            <sz val="8"/>
            <color rgb="FF000000"/>
            <rFont val="Tahoma"/>
            <family val="2"/>
          </rPr>
          <t xml:space="preserve">Alueella vakinaisesti asuvat 18-19 -vuotiaat henkilöt.
</t>
        </r>
      </text>
    </comment>
    <comment ref="O1" authorId="0" shapeId="0">
      <text>
        <r>
          <rPr>
            <sz val="8"/>
            <color rgb="FF000000"/>
            <rFont val="Tahoma"/>
            <family val="2"/>
          </rPr>
          <t xml:space="preserve">Alueella vakinaisesti asuvat 20-24 -vuotiaat henkilöt.
</t>
        </r>
      </text>
    </comment>
    <comment ref="P1" authorId="0" shapeId="0">
      <text>
        <r>
          <rPr>
            <sz val="8"/>
            <color rgb="FF000000"/>
            <rFont val="Tahoma"/>
            <family val="2"/>
          </rPr>
          <t xml:space="preserve">Alueella vakinaisesti asuvat 25-29 -vuotiaat henkilöt.
</t>
        </r>
      </text>
    </comment>
    <comment ref="Q1" authorId="0" shapeId="0">
      <text>
        <r>
          <rPr>
            <sz val="8"/>
            <color rgb="FF000000"/>
            <rFont val="Tahoma"/>
            <family val="2"/>
          </rPr>
          <t xml:space="preserve">Alueella vakinaisesti asuvat 30-34 -vuotiaat henkilöt.
</t>
        </r>
      </text>
    </comment>
    <comment ref="R1" authorId="0" shapeId="0">
      <text>
        <r>
          <rPr>
            <sz val="8"/>
            <color rgb="FF000000"/>
            <rFont val="Tahoma"/>
            <family val="2"/>
          </rPr>
          <t xml:space="preserve">Alueella vakinaisesti asuvat 35-39 -vuotiaat henkilöt.
</t>
        </r>
      </text>
    </comment>
    <comment ref="S1" authorId="0" shapeId="0">
      <text>
        <r>
          <rPr>
            <sz val="8"/>
            <color rgb="FF000000"/>
            <rFont val="Tahoma"/>
            <family val="2"/>
          </rPr>
          <t xml:space="preserve">Alueella vakinaisesti asuvat 40-44 -vuotiaat henkilöt.
</t>
        </r>
      </text>
    </comment>
    <comment ref="T1" authorId="0" shapeId="0">
      <text>
        <r>
          <rPr>
            <sz val="8"/>
            <color rgb="FF000000"/>
            <rFont val="Tahoma"/>
            <family val="2"/>
          </rPr>
          <t xml:space="preserve">Alueella vakinaisesti asuvat 45-49 -vuotiaat henkilöt.
</t>
        </r>
      </text>
    </comment>
    <comment ref="U1" authorId="0" shapeId="0">
      <text>
        <r>
          <rPr>
            <sz val="8"/>
            <color rgb="FF000000"/>
            <rFont val="Tahoma"/>
            <family val="2"/>
          </rPr>
          <t xml:space="preserve">Alueella vakinaisesti asuvat 50-54 -vuotiaat henkilöt.
</t>
        </r>
      </text>
    </comment>
    <comment ref="V1" authorId="0" shapeId="0">
      <text>
        <r>
          <rPr>
            <sz val="8"/>
            <color rgb="FF000000"/>
            <rFont val="Tahoma"/>
            <family val="2"/>
          </rPr>
          <t xml:space="preserve">Alueella vakinaisesti asuvat 55-59 -vuotiaat henkilöt.
</t>
        </r>
      </text>
    </comment>
    <comment ref="W1" authorId="0" shapeId="0">
      <text>
        <r>
          <rPr>
            <sz val="8"/>
            <color rgb="FF000000"/>
            <rFont val="Tahoma"/>
            <family val="2"/>
          </rPr>
          <t xml:space="preserve">Alueella vakinaisesti asuvat 60-64 -vuotiaat henkilöt.
</t>
        </r>
      </text>
    </comment>
    <comment ref="X1" authorId="0" shapeId="0">
      <text>
        <r>
          <rPr>
            <sz val="8"/>
            <color rgb="FF000000"/>
            <rFont val="Tahoma"/>
            <family val="2"/>
          </rPr>
          <t xml:space="preserve">Alueella vakinaisesti asuvat 65-69 -vuotiaat henkilöt.
</t>
        </r>
      </text>
    </comment>
    <comment ref="Y1" authorId="0" shapeId="0">
      <text>
        <r>
          <rPr>
            <sz val="8"/>
            <color rgb="FF000000"/>
            <rFont val="Tahoma"/>
            <family val="2"/>
          </rPr>
          <t xml:space="preserve">Alueella vakinaisesti asuvat 70-74 -vuotiaat henkilöt.
</t>
        </r>
      </text>
    </comment>
    <comment ref="Z1" authorId="0" shapeId="0">
      <text>
        <r>
          <rPr>
            <sz val="8"/>
            <color rgb="FF000000"/>
            <rFont val="Tahoma"/>
            <family val="2"/>
          </rPr>
          <t xml:space="preserve">Alueella vakinaisesti asuvat 75-79 -vuotiaat henkilöt.
</t>
        </r>
      </text>
    </comment>
    <comment ref="AA1" authorId="0" shapeId="0">
      <text>
        <r>
          <rPr>
            <sz val="8"/>
            <color rgb="FF000000"/>
            <rFont val="Tahoma"/>
            <family val="2"/>
          </rPr>
          <t xml:space="preserve">Alueella vakinaisesti asuvat 80-84 -vuotiaat henkilöt.
</t>
        </r>
      </text>
    </comment>
    <comment ref="AB1" authorId="0" shapeId="0">
      <text>
        <r>
          <rPr>
            <sz val="8"/>
            <color rgb="FF000000"/>
            <rFont val="Tahoma"/>
            <family val="2"/>
          </rPr>
          <t xml:space="preserve">Alueella vakinaisesti asuvat yli 84 -vuotiaat henkilöt.
</t>
        </r>
      </text>
    </comment>
    <comment ref="AC1" authorId="0" shapeId="0">
      <text>
        <r>
          <rPr>
            <sz val="8"/>
            <color rgb="FF000000"/>
            <rFont val="Tahoma"/>
            <family val="2"/>
          </rPr>
          <t xml:space="preserve">Alueella asuvien koulutusrakennetiedot koskevat 18 vuotta täyttänyttä väestöä.
</t>
        </r>
      </text>
    </comment>
    <comment ref="AD1" authorId="0" shapeId="0">
      <text>
        <r>
          <rPr>
            <sz val="8"/>
            <color rgb="FF000000"/>
            <rFont val="Tahoma"/>
            <family val="2"/>
          </rPr>
          <t xml:space="preserve">Perusasteen suorittaneet ovat henkilöitä, jotka eivät ole suorittaneet perusasteen jälkeistä tutkintoa. Luokka sisältää myös henkilöt, joiden koulutus on tuntematon.
</t>
        </r>
      </text>
    </comment>
    <comment ref="AE1" authorId="0" shapeId="0">
      <text>
        <r>
          <rPr>
            <sz val="8"/>
            <color rgb="FF000000"/>
            <rFont val="Tahoma"/>
            <family val="2"/>
          </rPr>
          <t xml:space="preserve">Koulutetut (tutkinnon suorittaneet) ovat suorittaneet vähintään keskiasteen tutkinnon.
</t>
        </r>
      </text>
    </comment>
    <comment ref="AF1" authorId="0" shapeId="0">
      <text>
        <r>
          <rPr>
            <sz val="8"/>
            <color rgb="FF000000"/>
            <rFont val="Tahoma"/>
            <family val="2"/>
          </rPr>
          <t xml:space="preserve">Ylioppilastutkinnon suorittaneet sisältää henkilöt, jotka ovat suorittaneet ylioppilastutkinnon.
</t>
        </r>
      </text>
    </comment>
    <comment ref="AG1" authorId="0" shapeId="0">
      <text>
        <r>
          <rPr>
            <sz val="8"/>
            <color rgb="FF000000"/>
            <rFont val="Tahoma"/>
            <family val="2"/>
          </rPr>
          <t xml:space="preserve">Ammatilliset tutkinnot sisältävät toisen asteen (3, pois lukien ylioppilastutkinto), erikoisammattikouluasteen (4) sekä alimman korkea-asteen (5) tutkinnot.
</t>
        </r>
      </text>
    </comment>
    <comment ref="AH1" authorId="0" shapeId="0">
      <text>
        <r>
          <rPr>
            <sz val="8"/>
            <color rgb="FF000000"/>
            <rFont val="Tahoma"/>
            <family val="2"/>
          </rPr>
          <t xml:space="preserve">Alempi korkeakoulututkinto sisältää alemman korkeakouluasteen (6-aste) tutkinnot.
</t>
        </r>
      </text>
    </comment>
    <comment ref="AI1" authorId="0" shapeId="0">
      <text>
        <r>
          <rPr>
            <sz val="8"/>
            <color rgb="FF000000"/>
            <rFont val="Tahoma"/>
            <family val="2"/>
          </rPr>
          <t xml:space="preserve">Ylempi korkeakoulututkinto sisältää ylemmän korkeakouluasteen (7-aste) tutkinnot sekä tutkijakoulutusasteen (8-aste) tutkinnot.
</t>
        </r>
      </text>
    </comment>
    <comment ref="AJ1" authorId="0" shapeId="0">
      <text>
        <r>
          <rPr>
            <sz val="8"/>
            <color rgb="FF000000"/>
            <rFont val="Tahoma"/>
            <family val="2"/>
          </rPr>
          <t xml:space="preserve">Alueella asuvat 18 vuotta täyttäneet.
</t>
        </r>
      </text>
    </comment>
    <comment ref="AK1" authorId="0" shapeId="0">
      <text>
        <r>
          <rPr>
            <sz val="8"/>
            <color rgb="FF000000"/>
            <rFont val="Tahoma"/>
            <family val="2"/>
          </rPr>
          <t xml:space="preserve">18 vuotta täyttäneiden asukkaiden vuositulojen keskiarvo (€).
</t>
        </r>
      </text>
    </comment>
    <comment ref="AL1" authorId="0" shapeId="0">
      <text>
        <r>
          <rPr>
            <sz val="8"/>
            <color rgb="FF000000"/>
            <rFont val="Tahoma"/>
            <family val="2"/>
          </rPr>
          <t xml:space="preserve">Mediaanitulot (€) saadaan, kun 18 vuotta täyttäneet asukkaat asetetaan käytettävissä olevien rahatulojen mukaan suuruusjärjestykseen. Mediaanitulo on keskimmäisen tulonsaajan tulo. Keskimmäisen tulonsaajan kummallekin puolelle jää yhtä monta tulonsaajaa.
</t>
        </r>
      </text>
    </comment>
    <comment ref="AM1" authorId="0" shapeId="0">
      <text>
        <r>
          <rPr>
            <sz val="8"/>
            <color rgb="FF000000"/>
            <rFont val="Tahoma"/>
            <family val="2"/>
          </rPr>
          <t xml:space="preserve">Alimpaan tuloluokkaan kuuluvat asukkaat ansaitsevat enintään 13 005 euroa vuodessa (tulokymmenykset 1-2). Kymmenykset muodostetaan asettamalla kaikki 18 vuotta täyttäneet asukkaat järjestykseen tulojen perusteella ja jakamalla heidät kymmeneen yhtä paljon tapauksia sisältävään osaan.
</t>
        </r>
      </text>
    </comment>
    <comment ref="AN1" authorId="0" shapeId="0">
      <text>
        <r>
          <rPr>
            <sz val="8"/>
            <color rgb="FF000000"/>
            <rFont val="Tahoma"/>
            <family val="2"/>
          </rPr>
          <t xml:space="preserve">Keskimmäiseen tuloluokkaan kuuluvat asukkaat ansaitsevat 13 006 - 31 290 euroa vuodessa (tulokymmenykset 3-8). Kymmenykset muodostetaan asettamalla kaikki 18 vuotta täyttäneet asukkaat järjestykseen tulojen perusteella ja jakamalla heidät kymmeneen yhtä paljon tapauksia sisältävään osaan.
</t>
        </r>
      </text>
    </comment>
    <comment ref="AO1" authorId="0" shapeId="0">
      <text>
        <r>
          <rPr>
            <sz val="8"/>
            <color rgb="FF000000"/>
            <rFont val="Tahoma"/>
            <family val="2"/>
          </rPr>
          <t xml:space="preserve">Ylimpään tuloluokkaan kuuluvat asukkaat ansaitsevat yli 31 291 euroa vuodessa (tulokymmenykset 9-10). Kymmenykset muodostetaan asettamalla kaikki 18 vuotta täyttäneet asukkaat järjestykseen tulojen perusteella ja jakamalla heidät kymmeneen yhtä paljon tapauksia sisältävään osaan.
</t>
        </r>
      </text>
    </comment>
    <comment ref="AP1" authorId="0" shapeId="0">
      <text>
        <r>
          <rPr>
            <sz val="8"/>
            <color rgb="FF000000"/>
            <rFont val="Tahoma"/>
            <family val="2"/>
          </rPr>
          <t xml:space="preserve">Asukkaiden ostovoimakertymä (€) on käytettävissä olevien rahatulojen kertymä.
</t>
        </r>
      </text>
    </comment>
    <comment ref="AQ1" authorId="0" shapeId="0">
      <text>
        <r>
          <rPr>
            <sz val="8"/>
            <color rgb="FF000000"/>
            <rFont val="Tahoma"/>
            <family val="2"/>
          </rPr>
          <t xml:space="preserve">Taloudet yhteensä.
</t>
        </r>
      </text>
    </comment>
    <comment ref="AR1" authorId="0" shapeId="0">
      <text>
        <r>
          <rPr>
            <sz val="8"/>
            <color rgb="FF000000"/>
            <rFont val="Tahoma"/>
            <family val="2"/>
          </rPr>
          <t xml:space="preserve">Talouksien keskikoko on alueella asuvien talouksien koko yhteenlaskettuna ja jaettuna talouksien lukumäärällä.
</t>
        </r>
      </text>
    </comment>
    <comment ref="AS1" authorId="0" shapeId="0">
      <text>
        <r>
          <rPr>
            <sz val="8"/>
            <color rgb="FF000000"/>
            <rFont val="Tahoma"/>
            <family val="2"/>
          </rPr>
          <t xml:space="preserve">Asumisväljyys (m2) on se keskipinta-ala, joka saadaan, kun talouksien asuinhuoneistojen yhteispinta-ala jaetaan asukkaiden lukumäärällä.
</t>
        </r>
      </text>
    </comment>
    <comment ref="AT1" authorId="0" shapeId="0">
      <text>
        <r>
          <rPr>
            <sz val="8"/>
            <color rgb="FF000000"/>
            <rFont val="Tahoma"/>
            <family val="2"/>
          </rPr>
          <t xml:space="preserve">Nuoret yksinasuvat ovat alle 35 -vuotiaita.
</t>
        </r>
      </text>
    </comment>
    <comment ref="AU1" authorId="0" shapeId="0">
      <text>
        <r>
          <rPr>
            <sz val="8"/>
            <color rgb="FF000000"/>
            <rFont val="Tahoma"/>
            <family val="2"/>
          </rPr>
          <t xml:space="preserve">Lapsettomien nuorten parien viitehenkilö on alle 35 -vuotias. Viitehenkilöllä tarkoitetaan asuntokunnan eli talouden suurituloisinta henkilöä.
</t>
        </r>
      </text>
    </comment>
    <comment ref="AV1" authorId="0" shapeId="0">
      <text>
        <r>
          <rPr>
            <sz val="8"/>
            <color rgb="FF000000"/>
            <rFont val="Tahoma"/>
            <family val="2"/>
          </rPr>
          <t xml:space="preserve">Lapsitalouksiin on luettu ne taloudet, joissa vähintään yksi lapsi on 0-17 -vuotias. Myös yksinasuvat, alle 18 vuotiaat lapset sisältyvät tähän ryhmään.
</t>
        </r>
      </text>
    </comment>
    <comment ref="AW1" authorId="0" shapeId="0">
      <text>
        <r>
          <rPr>
            <sz val="8"/>
            <color rgb="FF000000"/>
            <rFont val="Tahoma"/>
            <family val="2"/>
          </rPr>
          <t xml:space="preserve">Pienten lasten (alle 3 -vuotiaita lapsia) taloudet ovat talouksia, joissa on vähintään yksi alle kolmevuotias lapsi.
</t>
        </r>
      </text>
    </comment>
    <comment ref="AX1" authorId="0" shapeId="0">
      <text>
        <r>
          <rPr>
            <sz val="8"/>
            <color rgb="FF000000"/>
            <rFont val="Tahoma"/>
            <family val="2"/>
          </rPr>
          <t xml:space="preserve">Alle kouluikäisten (alle 7 -vuotiaita lapsia) lasten taloudet ovat talouksia, joissa on vähintään yksi alle seitsemänvuotias lapsi.
</t>
        </r>
      </text>
    </comment>
    <comment ref="AY1" authorId="0" shapeId="0">
      <text>
        <r>
          <rPr>
            <sz val="8"/>
            <color rgb="FF000000"/>
            <rFont val="Tahoma"/>
            <family val="2"/>
          </rPr>
          <t xml:space="preserve">Kouluikäisten (7-12 -vuotaita lapsia) lasten taloudet ovat talouksia, joissa on vähintään yksi 7-12 -vuotias lapsi.
</t>
        </r>
      </text>
    </comment>
    <comment ref="AZ1" authorId="0" shapeId="0">
      <text>
        <r>
          <rPr>
            <sz val="8"/>
            <color rgb="FF000000"/>
            <rFont val="Tahoma"/>
            <family val="2"/>
          </rPr>
          <t xml:space="preserve">Teini-ikäisten lasten (13-17 -vuotiaita lapsia) taloudet ovat talouksia, joissa on vähintään yksi 13-17 -vuotias lapsi. Myös yksinasuvat, tai muiden alaikäisten kanssa asuvat alle 18 vuotiaat lapset sisältyvät tähän ryhmään. Huom! Talous, jossa on eri-ikäisiä lapsia, voi kuulua yhtä aikaa eri luokkiin. Jos samanikäisiä lapsia on useampia, on kukin talous luettu mukaan lapsitalouksiin vain kerran.
</t>
        </r>
      </text>
    </comment>
    <comment ref="BA1" authorId="0" shapeId="0">
      <text>
        <r>
          <rPr>
            <sz val="8"/>
            <color rgb="FF000000"/>
            <rFont val="Tahoma"/>
            <family val="2"/>
          </rPr>
          <t xml:space="preserve">Aikuistalouksissa kaikki talouden jäsenet ovat 18 - 64 -vuotiaita.
</t>
        </r>
      </text>
    </comment>
    <comment ref="BB1" authorId="0" shapeId="0">
      <text>
        <r>
          <rPr>
            <sz val="8"/>
            <color rgb="FF000000"/>
            <rFont val="Tahoma"/>
            <family val="2"/>
          </rPr>
          <t xml:space="preserve">Eläkeikäisten talouksissa vähintään yksi talouden jäsen on vähintään 65 -vuotias.
</t>
        </r>
      </text>
    </comment>
    <comment ref="BC1" authorId="0" shapeId="0">
      <text>
        <r>
          <rPr>
            <sz val="8"/>
            <color rgb="FF000000"/>
            <rFont val="Tahoma"/>
            <family val="2"/>
          </rPr>
          <t xml:space="preserve">Omistusasunnoissa asuvat taloudet ovat talouksia, joiden asunnon hallintaperuste on omistusasunto. Omistusasunnoiksi katsotaan sekä kiinteistön että asunto-osakkeiden omistukseen perustuvat asunnot.
</t>
        </r>
      </text>
    </comment>
    <comment ref="BD1" authorId="0" shapeId="0">
      <text>
        <r>
          <rPr>
            <sz val="8"/>
            <color rgb="FF000000"/>
            <rFont val="Tahoma"/>
            <family val="2"/>
          </rPr>
          <t xml:space="preserve">Vuokra-asunnoissa asuvat taloudet ovat talouksia joiden asunnot ovat hallintaperusteeltaan vuokra-, arava-, korkotukivuokra- ja asumisoikeusasuntoja.
</t>
        </r>
      </text>
    </comment>
    <comment ref="BE1" authorId="0" shapeId="0">
      <text>
        <r>
          <rPr>
            <sz val="8"/>
            <color rgb="FF000000"/>
            <rFont val="Tahoma"/>
            <family val="2"/>
          </rPr>
          <t xml:space="preserve">Muissa asunnoissa asuvat taloudet ovat talouksia, joiden asuntojen hallintaperuste on muu (esim. syytinki, sukulaisuus) tai tuntematon.
</t>
        </r>
      </text>
    </comment>
    <comment ref="BF1" authorId="0" shapeId="0">
      <text>
        <r>
          <rPr>
            <sz val="8"/>
            <color rgb="FF000000"/>
            <rFont val="Tahoma"/>
            <family val="2"/>
          </rPr>
          <t xml:space="preserve">Talouksien lukumäärä ilmoittaa alueella asuvien talouksien lukumäärän.
</t>
        </r>
      </text>
    </comment>
    <comment ref="BG1" authorId="0" shapeId="0">
      <text>
        <r>
          <rPr>
            <sz val="8"/>
            <color rgb="FF000000"/>
            <rFont val="Tahoma"/>
            <family val="2"/>
          </rPr>
          <t xml:space="preserve">Talouksien keskitulot (€) on talouksien käytettävissä olevien rahatulojen vuositulojen keskiarvo.
</t>
        </r>
      </text>
    </comment>
    <comment ref="BH1" authorId="0" shapeId="0">
      <text>
        <r>
          <rPr>
            <sz val="8"/>
            <color rgb="FF000000"/>
            <rFont val="Tahoma"/>
            <family val="2"/>
          </rPr>
          <t xml:space="preserve">Talouksien mediaanitulot (€) saadaan, kun kaikki taloudet asetetaan käytettävissä olevien rahatulojen mukaan suuruusjärjestykseen. Mediaanitulo on keskimmäisen talouden tulo. Keskimmäisen talouden kummallekin puolelle jää yhtä monta taloutta.
</t>
        </r>
      </text>
    </comment>
    <comment ref="BI1" authorId="0" shapeId="0">
      <text>
        <r>
          <rPr>
            <sz val="8"/>
            <color rgb="FF000000"/>
            <rFont val="Tahoma"/>
            <family val="2"/>
          </rPr>
          <t xml:space="preserve">Alimpaan tuloluokkaan kuuluvat taloudet ansaitsevat enintään 16 703 euroa vuodessa (tulokymmenykset 1-2). Kymmenykset muodostetaan asettamalla kaikki asuntoväestöön kuuluvat henkilöt järjestykseen talouksien ekvivalenttien käytettävissä olevien tulojen perusteella ja jakamalla heidät kymmeneen yhtä paljon tapauksia sisältävään osaan.
</t>
        </r>
      </text>
    </comment>
    <comment ref="BJ1" authorId="0" shapeId="0">
      <text>
        <r>
          <rPr>
            <sz val="8"/>
            <color rgb="FF000000"/>
            <rFont val="Tahoma"/>
            <family val="2"/>
          </rPr>
          <t xml:space="preserve">Keskimmäiseen tuloluokkaan kuuluvat taloudet ansaitsevat 16 704 - 34 549 euroa vuodessa (tulokymmenykset 3-8). Kymmenykset muodostetaan asettamalla kaikki asuntoväestöön kuuluvat henkilöt järjestykseen talouksien ekvivalenttien käytettävissä olevien tulojen perusteella ja jakamalla heidät kymmeneen yhtä paljon tapauksia sisältävään osaan.
</t>
        </r>
      </text>
    </comment>
    <comment ref="BK1" authorId="0" shapeId="0">
      <text>
        <r>
          <rPr>
            <sz val="8"/>
            <color rgb="FF000000"/>
            <rFont val="Tahoma"/>
            <family val="2"/>
          </rPr>
          <t xml:space="preserve">Ylimpään tuloluokkaan kuuluvat taloudet ansaitsevat yli 34 550 euroa vuodessa (tulokymmenykset 9-10). Kymmenykset muodostetaan asettamalla kaikki asuntoväestöön kuuluvat henkilöt järjestykseen talouksien ekvivalenttien käytettävissä olevien tulojen perusteella ja jakamalla heidät kymmeneen yhtä paljon tapauksia sisältävään osaan.
</t>
        </r>
      </text>
    </comment>
    <comment ref="BL1" authorId="0" shapeId="0">
      <text>
        <r>
          <rPr>
            <sz val="8"/>
            <color rgb="FF000000"/>
            <rFont val="Tahoma"/>
            <family val="2"/>
          </rPr>
          <t xml:space="preserve">Talouksien ostovoimakertymä (€) on käytettävissä olevien rahatulojen kertymä.
</t>
        </r>
      </text>
    </comment>
    <comment ref="BM1" authorId="0" shapeId="0">
      <text>
        <r>
          <rPr>
            <sz val="8"/>
            <color rgb="FF000000"/>
            <rFont val="Tahoma"/>
            <family val="2"/>
          </rPr>
          <t xml:space="preserve">Kesämökeiksi luetaan kaikki rakennukset, joiden käyttötarkoitus vuoden viimeisenä päivänä on vapaa-ajan asuinrakennus tai joita kyseisenä ajankohtana käytetään vapaa-ajan asumiseen. Liiketoimintaa palvelevia lomamökkejä ja lomakylien rakennuksia ei lueta vapaa-ajan asuinrakennuksiksi.
</t>
        </r>
      </text>
    </comment>
    <comment ref="BN1" authorId="0" shapeId="0">
      <text>
        <r>
          <rPr>
            <sz val="8"/>
            <color rgb="FF000000"/>
            <rFont val="Tahoma"/>
            <family val="2"/>
          </rPr>
          <t xml:space="preserve">Rakennusten lukumäärä yhteensä.
</t>
        </r>
      </text>
    </comment>
    <comment ref="BO1" authorId="0" shapeId="0">
      <text>
        <r>
          <rPr>
            <sz val="8"/>
            <color rgb="FF000000"/>
            <rFont val="Tahoma"/>
            <family val="2"/>
          </rPr>
          <t xml:space="preserve">Muut rakennukset yhteensä kertoo niiden rakennusten lukumäärän alueittain, joiden käyttötarkoitus on muu kuin asuminen (esim. liike-, toimisto- tai varastorakennus).
</t>
        </r>
      </text>
    </comment>
    <comment ref="BP1" authorId="0" shapeId="0">
      <text>
        <r>
          <rPr>
            <sz val="8"/>
            <color rgb="FF000000"/>
            <rFont val="Tahoma"/>
            <family val="2"/>
          </rPr>
          <t xml:space="preserve">Asuinrakennusten lukumäärä kertoo niiden rakennusten lukumäärän alueittain, joiden käyttötarkoitus on asuminen.
</t>
        </r>
      </text>
    </comment>
    <comment ref="BQ1" authorId="0" shapeId="0">
      <text>
        <r>
          <rPr>
            <sz val="8"/>
            <color rgb="FF000000"/>
            <rFont val="Tahoma"/>
            <family val="2"/>
          </rPr>
          <t xml:space="preserve">Asuntojen lukumäärä kertoo asuntojen lukumäärän asuinrakennuksissa alueittain. Asunnolla eli asuinhuoneistolla tarkoitetaan keittiöllä, keittokomerolla tai keittotilalla varustettua yhden asuinhuoneen tai useampia asuinhuoneita käsittävää, ympärivuotiseen asumiseen tarkoitettua kokonaisuutta, jonka huoneistoala on vähintään 7 m².
</t>
        </r>
      </text>
    </comment>
    <comment ref="BR1" authorId="0" shapeId="0">
      <text>
        <r>
          <rPr>
            <sz val="8"/>
            <color rgb="FF000000"/>
            <rFont val="Tahoma"/>
            <family val="2"/>
          </rPr>
          <t xml:space="preserve">Asuntojen keskipinta-ala (m2) on kaikkien asuinhuoneistojen pinta-ala jaettuna niiden lukumäärällä.
</t>
        </r>
      </text>
    </comment>
    <comment ref="BS1" authorId="0" shapeId="0">
      <text>
        <r>
          <rPr>
            <sz val="8"/>
            <color rgb="FF000000"/>
            <rFont val="Tahoma"/>
            <family val="2"/>
          </rPr>
          <t xml:space="preserve">Pientaloasunnot ovat asuntoja, jotka talotyypin mukaan ovat erillisiä pientaloja (omakoti- ja paritalot) tai rivi- ja ketjutaloja (sisältävät vähintään kolme kytkettyä asuntoa).
</t>
        </r>
      </text>
    </comment>
    <comment ref="BT1" authorId="0" shapeId="0">
      <text>
        <r>
          <rPr>
            <sz val="8"/>
            <color rgb="FF000000"/>
            <rFont val="Tahoma"/>
            <family val="2"/>
          </rPr>
          <t xml:space="preserve">Kerrostaloasunnot ovat asuntoja, jotka talotyypin mukaan ovat asuinkerrostaloja. Asuinkerrostaloryhmään kuuluvat vähintään kolmen asunnon talot, joissa ainakin kaksi asuntoa sijaitsee päällekkäin.
</t>
        </r>
      </text>
    </comment>
    <comment ref="BU1" authorId="0" shapeId="0">
      <text>
        <r>
          <rPr>
            <sz val="8"/>
            <color rgb="FF000000"/>
            <rFont val="Tahoma"/>
            <family val="2"/>
          </rPr>
          <t xml:space="preserve">Työpaikat yhteensä on tietyllä alueella työskentelevien henkilöiden lukumäärä. Jokainen työllinen henkilö muodostaa tällöin yhden työpaikan. Lukuun sisältyvät myös osa-aikaiset työntekijät.
</t>
        </r>
      </text>
    </comment>
    <comment ref="BV1" authorId="0" shapeId="0">
      <text>
        <r>
          <rPr>
            <sz val="8"/>
            <color rgb="FF000000"/>
            <rFont val="Tahoma"/>
            <family val="2"/>
          </rPr>
          <t xml:space="preserve">Alkutuotantoon kuuluvat:
</t>
        </r>
      </text>
    </comment>
    <comment ref="BW1" authorId="0" shapeId="0">
      <text>
        <r>
          <rPr>
            <sz val="8"/>
            <color rgb="FF000000"/>
            <rFont val="Tahoma"/>
            <family val="2"/>
          </rPr>
          <t xml:space="preserve">Jalostukseen kuuluvat:
</t>
        </r>
      </text>
    </comment>
    <comment ref="BX1" authorId="0" shapeId="0">
      <text>
        <r>
          <rPr>
            <sz val="8"/>
            <color rgb="FF000000"/>
            <rFont val="Tahoma"/>
            <family val="2"/>
          </rPr>
          <t xml:space="preserve">Palveluihin kuuluvat:
</t>
        </r>
      </text>
    </comment>
    <comment ref="BY1" authorId="0" shapeId="0">
      <text>
        <r>
          <rPr>
            <sz val="8"/>
            <color rgb="FF000000"/>
            <rFont val="Tahoma"/>
            <family val="2"/>
          </rPr>
          <t xml:space="preserve">Tarkan kuvauksen toimialan sisällöstä saa julkaisusta Toimialaluokitus TOL 2008. Tilastokeskus 2008, Käsikirjoja 4
</t>
        </r>
      </text>
    </comment>
    <comment ref="BZ1" authorId="0" shapeId="0">
      <text>
        <r>
          <rPr>
            <sz val="8"/>
            <color rgb="FF000000"/>
            <rFont val="Tahoma"/>
            <family val="2"/>
          </rPr>
          <t xml:space="preserve">Tarkan kuvauksen toimialan sisällöstä saa julkaisusta Toimialaluokitus TOL 2008. Tilastokeskus 2008, Käsikirjoja 4
</t>
        </r>
      </text>
    </comment>
    <comment ref="CA1" authorId="0" shapeId="0">
      <text>
        <r>
          <rPr>
            <sz val="8"/>
            <color rgb="FF000000"/>
            <rFont val="Tahoma"/>
            <family val="2"/>
          </rPr>
          <t xml:space="preserve">Tarkan kuvauksen toimialan sisällöstä saa julkaisusta Toimialaluokitus TOL 2008. Tilastokeskus 2008, Käsikirjoja 4
</t>
        </r>
      </text>
    </comment>
    <comment ref="CB1" authorId="0" shapeId="0">
      <text>
        <r>
          <rPr>
            <sz val="8"/>
            <color rgb="FF000000"/>
            <rFont val="Tahoma"/>
            <family val="2"/>
          </rPr>
          <t xml:space="preserve">Tarkan kuvauksen toimialan sisällöstä saa julkaisusta Toimialaluokitus TOL 2008. Tilastokeskus 2008, Käsikirjoja 4
</t>
        </r>
      </text>
    </comment>
    <comment ref="CC1" authorId="0" shapeId="0">
      <text>
        <r>
          <rPr>
            <sz val="8"/>
            <color rgb="FF000000"/>
            <rFont val="Tahoma"/>
            <family val="2"/>
          </rPr>
          <t xml:space="preserve">Tarkan kuvauksen toimialan sisällöstä saa julkaisusta Toimialaluokitus TOL 2008. Tilastokeskus 2008, Käsikirjoja 4
</t>
        </r>
      </text>
    </comment>
    <comment ref="CD1" authorId="0" shapeId="0">
      <text>
        <r>
          <rPr>
            <sz val="8"/>
            <color rgb="FF000000"/>
            <rFont val="Tahoma"/>
            <family val="2"/>
          </rPr>
          <t xml:space="preserve">Tarkan kuvauksen toimialan sisällöstä saa julkaisusta Toimialaluokitus TOL 2008. Tilastokeskus 2008, Käsikirjoja 4
</t>
        </r>
      </text>
    </comment>
    <comment ref="CE1" authorId="0" shapeId="0">
      <text>
        <r>
          <rPr>
            <sz val="8"/>
            <color rgb="FF000000"/>
            <rFont val="Tahoma"/>
            <family val="2"/>
          </rPr>
          <t xml:space="preserve">Tarkan kuvauksen toimialan sisällöstä saa julkaisusta Toimialaluokitus TOL 2008. Tilastokeskus 2008, Käsikirjoja 4
</t>
        </r>
      </text>
    </comment>
    <comment ref="CF1" authorId="0" shapeId="0">
      <text>
        <r>
          <rPr>
            <sz val="8"/>
            <color rgb="FF000000"/>
            <rFont val="Tahoma"/>
            <family val="2"/>
          </rPr>
          <t xml:space="preserve">Tarkan kuvauksen toimialan sisällöstä saa julkaisusta Toimialaluokitus TOL 2008. Tilastokeskus 2008, Käsikirjoja 4
</t>
        </r>
      </text>
    </comment>
    <comment ref="CG1" authorId="0" shapeId="0">
      <text>
        <r>
          <rPr>
            <sz val="8"/>
            <color rgb="FF000000"/>
            <rFont val="Tahoma"/>
            <family val="2"/>
          </rPr>
          <t xml:space="preserve">Tarkan kuvauksen toimialan sisällöstä saa julkaisusta Toimialaluokitus TOL 2008. Tilastokeskus 2008, Käsikirjoja 4
</t>
        </r>
      </text>
    </comment>
    <comment ref="CH1" authorId="0" shapeId="0">
      <text>
        <r>
          <rPr>
            <sz val="8"/>
            <color rgb="FF000000"/>
            <rFont val="Tahoma"/>
            <family val="2"/>
          </rPr>
          <t xml:space="preserve">Tarkan kuvauksen toimialan sisällöstä saa julkaisusta Toimialaluokitus TOL 2008. Tilastokeskus 2008, Käsikirjoja 4
</t>
        </r>
      </text>
    </comment>
    <comment ref="CI1" authorId="0" shapeId="0">
      <text>
        <r>
          <rPr>
            <sz val="8"/>
            <color rgb="FF000000"/>
            <rFont val="Tahoma"/>
            <family val="2"/>
          </rPr>
          <t xml:space="preserve">Tarkan kuvauksen toimialan sisällöstä saa julkaisusta Toimialaluokitus TOL 2008. Tilastokeskus 2008, Käsikirjoja 4
</t>
        </r>
      </text>
    </comment>
    <comment ref="CJ1" authorId="0" shapeId="0">
      <text>
        <r>
          <rPr>
            <sz val="8"/>
            <color rgb="FF000000"/>
            <rFont val="Tahoma"/>
            <family val="2"/>
          </rPr>
          <t xml:space="preserve">Tarkan kuvauksen toimialan sisällöstä saa julkaisusta Toimialaluokitus TOL 2008. Tilastokeskus 2008, Käsikirjoja 4
</t>
        </r>
      </text>
    </comment>
    <comment ref="CK1" authorId="0" shapeId="0">
      <text>
        <r>
          <rPr>
            <sz val="8"/>
            <color rgb="FF000000"/>
            <rFont val="Tahoma"/>
            <family val="2"/>
          </rPr>
          <t xml:space="preserve">Tarkan kuvauksen toimialan sisällöstä saa julkaisusta Toimialaluokitus TOL 2008. Tilastokeskus 2008, Käsikirjoja 4
</t>
        </r>
      </text>
    </comment>
    <comment ref="CL1" authorId="0" shapeId="0">
      <text>
        <r>
          <rPr>
            <sz val="8"/>
            <color rgb="FF000000"/>
            <rFont val="Tahoma"/>
            <family val="2"/>
          </rPr>
          <t xml:space="preserve">Tarkan kuvauksen toimialan sisällöstä saa julkaisusta Toimialaluokitus TOL 2008. Tilastokeskus 2008, Käsikirjoja 4
</t>
        </r>
      </text>
    </comment>
    <comment ref="CM1" authorId="0" shapeId="0">
      <text>
        <r>
          <rPr>
            <sz val="8"/>
            <color rgb="FF000000"/>
            <rFont val="Tahoma"/>
            <family val="2"/>
          </rPr>
          <t xml:space="preserve">Tarkan kuvauksen toimialan sisällöstä saa julkaisusta Toimialaluokitus TOL 2008. Tilastokeskus 2008, Käsikirjoja 4
</t>
        </r>
      </text>
    </comment>
    <comment ref="CN1" authorId="0" shapeId="0">
      <text>
        <r>
          <rPr>
            <sz val="8"/>
            <color rgb="FF000000"/>
            <rFont val="Tahoma"/>
            <family val="2"/>
          </rPr>
          <t xml:space="preserve">Tarkan kuvauksen toimialan sisällöstä saa julkaisusta Toimialaluokitus TOL 2008. Tilastokeskus 2008, Käsikirjoja 4
</t>
        </r>
      </text>
    </comment>
    <comment ref="CO1" authorId="0" shapeId="0">
      <text>
        <r>
          <rPr>
            <sz val="8"/>
            <color rgb="FF000000"/>
            <rFont val="Tahoma"/>
            <family val="2"/>
          </rPr>
          <t xml:space="preserve">Tarkan kuvauksen toimialan sisällöstä saa julkaisusta Toimialaluokitus TOL 2008. Tilastokeskus 2008, Käsikirjoja 4
</t>
        </r>
      </text>
    </comment>
    <comment ref="CP1" authorId="0" shapeId="0">
      <text>
        <r>
          <rPr>
            <sz val="8"/>
            <color rgb="FF000000"/>
            <rFont val="Tahoma"/>
            <family val="2"/>
          </rPr>
          <t xml:space="preserve">Tarkan kuvauksen toimialan sisällöstä saa julkaisusta Toimialaluokitus TOL 2008. Tilastokeskus 2008, Käsikirjoja 4
</t>
        </r>
      </text>
    </comment>
    <comment ref="CQ1" authorId="0" shapeId="0">
      <text>
        <r>
          <rPr>
            <sz val="8"/>
            <color rgb="FF000000"/>
            <rFont val="Tahoma"/>
            <family val="2"/>
          </rPr>
          <t xml:space="preserve">Tarkan kuvauksen toimialan sisällöstä saa julkaisusta Toimialaluokitus TOL 2008. Tilastokeskus 2008, Käsikirjoja 4
</t>
        </r>
      </text>
    </comment>
    <comment ref="CR1" authorId="0" shapeId="0">
      <text>
        <r>
          <rPr>
            <sz val="8"/>
            <color rgb="FF000000"/>
            <rFont val="Tahoma"/>
            <family val="2"/>
          </rPr>
          <t xml:space="preserve">Tarkan kuvauksen toimialan sisällöstä saa julkaisusta Toimialaluokitus TOL 2008. Tilastokeskus 2008, Käsikirjoja 4
</t>
        </r>
      </text>
    </comment>
    <comment ref="CS1" authorId="0" shapeId="0">
      <text>
        <r>
          <rPr>
            <sz val="8"/>
            <color rgb="FF000000"/>
            <rFont val="Tahoma"/>
            <family val="2"/>
          </rPr>
          <t xml:space="preserve">Tarkan kuvauksen toimialan sisällöstä saa julkaisusta Toimialaluokitus TOL 2008. Tilastokeskus 2008, Käsikirjoja 4
</t>
        </r>
      </text>
    </comment>
    <comment ref="CT1" authorId="0" shapeId="0">
      <text>
        <r>
          <rPr>
            <sz val="8"/>
            <color rgb="FF000000"/>
            <rFont val="Tahoma"/>
            <family val="2"/>
          </rPr>
          <t xml:space="preserve">Tarkan kuvauksen toimialan sisällöstä saa julkaisusta Toimialaluokitus TOL 2008. Tilastokeskus 2008, Käsikirjoja 4
</t>
        </r>
      </text>
    </comment>
    <comment ref="CU1" authorId="0" shapeId="0">
      <text>
        <r>
          <rPr>
            <sz val="8"/>
            <color rgb="FF000000"/>
            <rFont val="Tahoma"/>
            <family val="2"/>
          </rPr>
          <t xml:space="preserve">Asukkailla tarkoitetaan alueella vakinaisesti asuvaa väestöä.
</t>
        </r>
      </text>
    </comment>
    <comment ref="CV1" authorId="0" shapeId="0">
      <text>
        <r>
          <rPr>
            <sz val="8"/>
            <color rgb="FF000000"/>
            <rFont val="Tahoma"/>
            <family val="2"/>
          </rPr>
          <t xml:space="preserve">Työlliseen työvoimaan luetaan kaikki 18-74 -vuotiaat henkilöt, jotka olivat ansiotyössä vuoden viimeisellä viikolla.
</t>
        </r>
      </text>
    </comment>
    <comment ref="CW1" authorId="0" shapeId="0">
      <text>
        <r>
          <rPr>
            <sz val="8"/>
            <color rgb="FF000000"/>
            <rFont val="Tahoma"/>
            <family val="2"/>
          </rPr>
          <t xml:space="preserve">Työttömään työvoimaan luetaan vuoden viimeisenä työpäivänä työttömänä olleet 15-64 -vuotiaat henkilöt.
</t>
        </r>
      </text>
    </comment>
    <comment ref="CX1" authorId="0" shapeId="0">
      <text>
        <r>
          <rPr>
            <sz val="8"/>
            <color rgb="FF000000"/>
            <rFont val="Tahoma"/>
            <family val="2"/>
          </rPr>
          <t xml:space="preserve">0-14 -vuotiaat lapset.
</t>
        </r>
      </text>
    </comment>
    <comment ref="CY1" authorId="0" shapeId="0">
      <text>
        <r>
          <rPr>
            <sz val="8"/>
            <color rgb="FF000000"/>
            <rFont val="Tahoma"/>
            <family val="2"/>
          </rPr>
          <t xml:space="preserve">Opiskelijoiksi katsotaan ne henkilöt, jotka opiskelevat päätoimisesti eivätkä ole ansiotyössä tai työttömänä. Määrittely tapahtuu henkilön syyskuun tilanteen mukaan.
</t>
        </r>
      </text>
    </comment>
    <comment ref="CZ1" authorId="0" shapeId="0">
      <text>
        <r>
          <rPr>
            <sz val="8"/>
            <color rgb="FF000000"/>
            <rFont val="Tahoma"/>
            <family val="2"/>
          </rPr>
          <t xml:space="preserve">Eläkeläisiä ovat kaikki ne henkilöt, jotka saavat Kansaneläkelaitoksen tai Eläketurvakeskuksen tietojen mukaan eläkettä (pois lukien osa-aika- ja perhe-eläke) tai joilla on eläketuloja. Jos eläkettä saava henkilö on samanaikaisesti ansiotyössä, luetaan hänet työlliseksi.
</t>
        </r>
      </text>
    </comment>
    <comment ref="DA1" authorId="0" shapeId="0">
      <text>
        <r>
          <rPr>
            <sz val="8"/>
            <color rgb="FF000000"/>
            <rFont val="Tahoma"/>
            <family val="2"/>
          </rPr>
          <t xml:space="preserve">Muut- ryhmään kuuluvat kaikki muut työvoiman ulkopuolella olevat kuin lapset (0 14-v.), opiskelijat ja eläkeläiset. Muut- ryhmä sisältää mm. varusmiehet.
</t>
        </r>
      </text>
    </comment>
  </commentList>
</comments>
</file>

<file path=xl/sharedStrings.xml><?xml version="1.0" encoding="utf-8"?>
<sst xmlns="http://schemas.openxmlformats.org/spreadsheetml/2006/main" count="1856" uniqueCount="430">
  <si>
    <t>9. Kaikki tietoryhmät</t>
  </si>
  <si>
    <t>X-koordinaatti metreinä</t>
  </si>
  <si>
    <t>Y-koordinaatti metreinä</t>
  </si>
  <si>
    <t>Postinumeroalueen pinta-ala</t>
  </si>
  <si>
    <t>Asukkaat yhteensä, 2017 (HE)</t>
  </si>
  <si>
    <t>Naiset, 2017 (HE)</t>
  </si>
  <si>
    <t>Miehet, 2017 (HE)</t>
  </si>
  <si>
    <t>Asukkaiden keski-ikä, 2017 (HE)</t>
  </si>
  <si>
    <t>0-2-vuotiaat, 2017 (HE)</t>
  </si>
  <si>
    <t>3-6-vuotiaat, 2017 (HE)</t>
  </si>
  <si>
    <t>7-12-vuotiaat, 2017 (HE)</t>
  </si>
  <si>
    <t>13-15-vuotiaat, 2017 (HE)</t>
  </si>
  <si>
    <t>16-17-vuotiaat, 2017 (HE)</t>
  </si>
  <si>
    <t>18-19-vuotiaat, 2017 (HE)</t>
  </si>
  <si>
    <t>20-24-vuotiaat, 2017 (HE)</t>
  </si>
  <si>
    <t>25-29-vuotiaat, 2017 (HE)</t>
  </si>
  <si>
    <t>30-34-vuotiaat, 2017 (HE)</t>
  </si>
  <si>
    <t>35-39-vuotiaat, 2017 (HE)</t>
  </si>
  <si>
    <t>40-44-vuotiaat, 2017 (HE)</t>
  </si>
  <si>
    <t>45-49-vuotiaat, 2017 (HE)</t>
  </si>
  <si>
    <t>50-54-vuotiaat, 2017 (HE)</t>
  </si>
  <si>
    <t>55-59-vuotiaat, 2017 (HE)</t>
  </si>
  <si>
    <t>60-64-vuotiaat, 2017 (HE)</t>
  </si>
  <si>
    <t>65-69-vuotiaat, 2017 (HE)</t>
  </si>
  <si>
    <t>70-74-vuotiaat, 2017 (HE)</t>
  </si>
  <si>
    <t>75-79-vuotiaat, 2017 (HE)</t>
  </si>
  <si>
    <t>80-84-vuotiaat, 2017 (HE)</t>
  </si>
  <si>
    <t>85 vuotta täyttäneet, 2017 (HE)</t>
  </si>
  <si>
    <t>18 vuotta täyttäneet yhteensä, 2017 (KO)</t>
  </si>
  <si>
    <t>Perusasteen suorittaneet, 2017 (KO)</t>
  </si>
  <si>
    <t>Koulutetut yhteensä, 2017 (KO)</t>
  </si>
  <si>
    <t>Ylioppilastutkinnon suorittaneet, 2017 (KO)</t>
  </si>
  <si>
    <t>Ammatillisen tutkinnon suorittaneet, 2017 (KO)</t>
  </si>
  <si>
    <t>Alemman korkeakoulututkinnon suorittaneet, 2017 (KO)</t>
  </si>
  <si>
    <t>Ylemmän korkeakoulututkinnon suorittaneet, 2017 (KO)</t>
  </si>
  <si>
    <t>18 vuotta täyttäneet yhteensä, 2016 (HR)</t>
  </si>
  <si>
    <t>Asukkaiden keskitulot, 2016 (HR)</t>
  </si>
  <si>
    <t>Asukkaiden mediaanitulot, 2016 (HR)</t>
  </si>
  <si>
    <t>Alimpaan tuloluokkaan kuuluvat asukkaat, 2016 (HR)</t>
  </si>
  <si>
    <t>Keskimmäiseen tuloluokkaan kuuluvat asukkaat, 2016 (HR)</t>
  </si>
  <si>
    <t>Ylimpään tuloluokkaan kuuluvat asukkaat, 2016 (HR)</t>
  </si>
  <si>
    <t>Asukkaiden ostovoimakertymä, 2016 (HR)</t>
  </si>
  <si>
    <t>Taloudet yhteensä, 2017 (TE)</t>
  </si>
  <si>
    <t>Talouksien keskikoko, 2017 (TE)</t>
  </si>
  <si>
    <t>Asumisväljyys, 2017 (TE)</t>
  </si>
  <si>
    <t>Nuorten yksinasuvien taloudet, 2017 (TE)</t>
  </si>
  <si>
    <t>Lapsettomat nuorten parien taloudet, 2017 (TE)</t>
  </si>
  <si>
    <t>Lapsitaloudet, 2017 (TE)</t>
  </si>
  <si>
    <t>Pienten lasten taloudet, 2017 (TE)</t>
  </si>
  <si>
    <t>Alle kouluikäisten lasten taloudet, 2017 (TE)</t>
  </si>
  <si>
    <t>Kouluikäisten lasten taloudet, 2017 (TE)</t>
  </si>
  <si>
    <t>Teini-ikäisten lasten taloudet, 2017 (TE)</t>
  </si>
  <si>
    <t>Aikuisten taloudet, 2017 (TE)</t>
  </si>
  <si>
    <t>Eläkeläisten taloudet, 2017 (TE)</t>
  </si>
  <si>
    <t>Omistusasunnoissa asuvat taloudet, 2017 (TE)</t>
  </si>
  <si>
    <t>Vuokra-asunnoissa asuvat taloudet, 2017 (TE)</t>
  </si>
  <si>
    <t>Muissa asunnoissa asuvat taloudet, 2017 (TE)</t>
  </si>
  <si>
    <t>Taloudet yhteensä, 2016 (TR)</t>
  </si>
  <si>
    <t>Talouksien keskitulot, 2016 (TR)</t>
  </si>
  <si>
    <t>Talouksien mediaanitulot, 2016 (TR)</t>
  </si>
  <si>
    <t>Alimpaan tuloluokkaan kuuluvat taloudet, 2016 (TR)</t>
  </si>
  <si>
    <t>Keskimmäiseen tuloluokkaan kuuluvat taloudet, 2016 (TR)</t>
  </si>
  <si>
    <t>Ylimpään tuloluokkaan kuuluvat taloudet, 2016 (TR)</t>
  </si>
  <si>
    <t>Talouksien ostovoimakertymä, 2016 (TR)</t>
  </si>
  <si>
    <t>Kesämökit yhteensä, 2017 (RA)</t>
  </si>
  <si>
    <t>Rakennukset yhteensä, 2017 (RA)</t>
  </si>
  <si>
    <t>Muut rakennukset yhteensä, 2017 (RA)</t>
  </si>
  <si>
    <t>Asuinrakennukset yhteensä, 2017 (RA)</t>
  </si>
  <si>
    <t>Asunnot, 2017 (RA)</t>
  </si>
  <si>
    <t>Asuntojen keskipinta-ala, 2017 (RA)</t>
  </si>
  <si>
    <t>Pientaloasunnot, 2017 (RA)</t>
  </si>
  <si>
    <t>Kerrostaloasunnot, 2017 (RA)</t>
  </si>
  <si>
    <t>Työpaikat yhteensä, 2016 (TP)</t>
  </si>
  <si>
    <t>Alkutuotannon työpaikat, 2016 (TP)</t>
  </si>
  <si>
    <t>Jalostuksen työpaikat, 2016 (TP)</t>
  </si>
  <si>
    <t>Palveluiden työpaikat, 2016 (TP)</t>
  </si>
  <si>
    <t>A Maatalous, metsätalous ja kalatalous, 2016 (TP)</t>
  </si>
  <si>
    <t>B Kaivostoiminta ja louhinta, 2016 (TP)</t>
  </si>
  <si>
    <t>C Teollisuus, 2016 (TP)</t>
  </si>
  <si>
    <t>D Sähkö-, kaasu- ja lämpöhuolto, jäähdytysliiketoiminta, 2016 (TP)</t>
  </si>
  <si>
    <t>E Vesihuolto, viemäri- ja jätevesihuolto ja muu ympäristön puhtaanapito, 2016 (TP)</t>
  </si>
  <si>
    <t>F Rakentaminen, 2016 (TP)</t>
  </si>
  <si>
    <t>G Tukku- ja vähittäiskauppa; moottoriajoneuvojen ja moottoripyörien korjaus, 2016 (TP)</t>
  </si>
  <si>
    <t>H Kuljetus ja varastointi, 2016 (TP)</t>
  </si>
  <si>
    <t>I Majoitus- ja ravitsemistoiminta, 2016 (TP)</t>
  </si>
  <si>
    <t>J Informaatio ja viestintä, 2016 (TP)</t>
  </si>
  <si>
    <t>K Rahoitus- ja vakuutustoiminta, 2016 (TP)</t>
  </si>
  <si>
    <t>L Kiinteistöalan toiminta, 2016 (TP)</t>
  </si>
  <si>
    <t>M Ammatillinen, tieteellinen ja tekninen toiminta, 2016 (TP)</t>
  </si>
  <si>
    <t>N Hallinto- ja tukipalvelutoiminta, 2016 (TP)</t>
  </si>
  <si>
    <t>O Julkinen hallinto ja maanpuolustus; pakollinen sosiaalivakuutus, 2016 (TP)</t>
  </si>
  <si>
    <t>P Koulutus, 2016 (TP)</t>
  </si>
  <si>
    <t>Q Terveys- ja sosiaalipalvelut, 2016 (TP)</t>
  </si>
  <si>
    <t>R Taiteet, viihde ja virkistys, 2016 (TP)</t>
  </si>
  <si>
    <t>S Muu palvelutoiminta, 2016 (TP)</t>
  </si>
  <si>
    <t>T Kotitalouksien toiminta työnantajina; kotitalouksien eriyttämätön toiminta tavaroiden ja palveluiden tuottamiseksi omaan käyttöön, 2016 (TP)</t>
  </si>
  <si>
    <t>U Kansainvälisten organisaatioiden ja toimielinten toiminta, 2016 (TP)</t>
  </si>
  <si>
    <t>X Toimiala tuntematon, 2016 (TP)</t>
  </si>
  <si>
    <t>Asukkaat yhteensä, 2016 (PT)</t>
  </si>
  <si>
    <t>Työlliset, 2016 (PT)</t>
  </si>
  <si>
    <t>Työttömät, 2016 (PT)</t>
  </si>
  <si>
    <t>Lapset 0-14 -vuotiaat, 2016 (PT)</t>
  </si>
  <si>
    <t>Opiskelijat, 2016 (PT)</t>
  </si>
  <si>
    <t>Eläkeläiset, 2016 (PT)</t>
  </si>
  <si>
    <t>Muut, 2016 (PT)</t>
  </si>
  <si>
    <t>45100 Kouvola Keskus   (Kouvola )</t>
  </si>
  <si>
    <t>45120 Kotkankallio-Vahteranmäki   (Kouvola )</t>
  </si>
  <si>
    <t>45130 Korjala-Kaunisnurmi   (Kouvola )</t>
  </si>
  <si>
    <t>45150 Kankaronmäki-Eskolanmäki   (Kouvola )</t>
  </si>
  <si>
    <t>45160 Lehtomäki   (Kouvola )</t>
  </si>
  <si>
    <t>45200 Tornionmäki   (Kouvola )</t>
  </si>
  <si>
    <t>45330 Harju   (Kouvola )</t>
  </si>
  <si>
    <t>45360 Kukkuramäki   (Kouvola )</t>
  </si>
  <si>
    <t>45370 Valkeala kk   (Kouvola )</t>
  </si>
  <si>
    <t>45410 Utti   (Kouvola )</t>
  </si>
  <si>
    <t>45460 Savero   (Kouvola )</t>
  </si>
  <si>
    <t>45610 Koria   (Kouvola )</t>
  </si>
  <si>
    <t>45700 Kuusankoski Keskus   (Kouvola )</t>
  </si>
  <si>
    <t>45720 Kotiharju-Ruhjonmäki   (Kouvola )</t>
  </si>
  <si>
    <t>45740 Maunuksela   (Iitti )</t>
  </si>
  <si>
    <t>45750 Kuusankosken Sairaala-alue   (Kouvola )</t>
  </si>
  <si>
    <t>45810 Pilkanmaa   (Kouvola )</t>
  </si>
  <si>
    <t>45910 Voikkaa   (Kouvola )</t>
  </si>
  <si>
    <t>45940 Oravala   (Kouvola )</t>
  </si>
  <si>
    <t>46110 Tuohikotti   (Kouvola )</t>
  </si>
  <si>
    <t>46140 Vekaranjärvi   (Kouvola )</t>
  </si>
  <si>
    <t>46230 Aro   (Kouvola )</t>
  </si>
  <si>
    <t>46400 Kaipiainen   (Kouvola )</t>
  </si>
  <si>
    <t>46430 Tirva-Inkerilä   (Kouvola )</t>
  </si>
  <si>
    <t>46450 Enäjärvi   (Kouvola )</t>
  </si>
  <si>
    <t>46570 Saaramaa   (Kouvola )</t>
  </si>
  <si>
    <t>..</t>
  </si>
  <si>
    <t>46710 Sippola   (Kouvola )</t>
  </si>
  <si>
    <t>46730 Ruotila   (Kouvola )</t>
  </si>
  <si>
    <t>46750 Liikkala   (Kouvola )</t>
  </si>
  <si>
    <t>46800 Myllykoski   (Kouvola )</t>
  </si>
  <si>
    <t>46810 Ummeljoki   (Kouvola )</t>
  </si>
  <si>
    <t>46860 Anjalankoski Keskus   (Kouvola )</t>
  </si>
  <si>
    <t>46900 Inkeroinen   (Kouvola )</t>
  </si>
  <si>
    <t>46910 Anjala   (Kouvola )</t>
  </si>
  <si>
    <t>46950 Ahvio   (Kouvola )</t>
  </si>
  <si>
    <t>46960 Muhniemi   (Kouvola )</t>
  </si>
  <si>
    <t>47110 Löytty   (Kouvola )</t>
  </si>
  <si>
    <t>47150 Raussila   (Kouvola )</t>
  </si>
  <si>
    <t>47200 Elimäki kk   (Kouvola )</t>
  </si>
  <si>
    <t>47260 Ratula   (Kouvola )</t>
  </si>
  <si>
    <t>47650 Kimola   (Kouvola )</t>
  </si>
  <si>
    <t>47710 Jaala kk   (Kouvola )</t>
  </si>
  <si>
    <t>47760 Huhdasjärvi   (Kouvola )</t>
  </si>
  <si>
    <t>47810 Selänpää   (Kouvola )</t>
  </si>
  <si>
    <t>47830 Hasula   (Kouvola )</t>
  </si>
  <si>
    <t>47850 Verla   (Kouvola )</t>
  </si>
  <si>
    <t>47900 Vuohijärvi   (Kouvola )</t>
  </si>
  <si>
    <t>47910 Hillosensalmi   (Kouvola )</t>
  </si>
  <si>
    <t>52920 Voikoski   (Kouvola )</t>
  </si>
  <si>
    <t>ASUKASRAKENNE (HE)</t>
  </si>
  <si>
    <t xml:space="preserve">Perusjoukko:
Asukkailla tarkoitetaan alueella vakinaisesti asuvaa väestöä. Ne henkilöt, joilla väestötietojärjestelmän mukaan oli kotipaikka Suomessa vuoden lopussa (31. joulukuuta), kuuluvat asukkaisiin kansalaisuudesta riippumatta. Asukkaiden sijainti määräytyy asuinrakennusten koordinaattien perusteella.
Henkilöt, jotka asuvat laitoksissa, saavat sijaintitiedot laitoksen koordinaattien mukaan, mikäli ne ovat tiedossa. Pois sen sijaan jäävät koordinaatiton laitosväestö, ulkomailla tilapäisesti asuvat Suomen kansalaiset ja henkilöt, joiden sijaintitietoa kunnassa ei tiedetä. HUOM! Tästä syystä viralliset alueittaiset väkiluvut poikkeavat PAAVO-tilastoaineiston alueittaisista summatiedoista. </t>
  </si>
  <si>
    <t>Aineistolähde:
Väestörakenne, Tilastokeskus</t>
  </si>
  <si>
    <t xml:space="preserve">
Tilastovuosi:
Tietoryhmän tiedot ovat ajankohdalta 31.12.2017</t>
  </si>
  <si>
    <t xml:space="preserve">Tietosuoja:
Asukasrakennetiedot on salattu, jos alueella on alle 30 asukasta. Suojatuissa kentissä on arvo '..'. </t>
  </si>
  <si>
    <t xml:space="preserve">
ASUKKAIDEN KOULUTUSASTE (KO)</t>
  </si>
  <si>
    <t>Perusjoukko:
Alueella asuvien koulutusrakennetiedot koskevat 18 vuotta täyttänyttä väestöä. Kultakin henkilöltä on otettu huomioon vain yksi koulutus, joka on koulutusasteen mukaan korkein tai samanasteisista tutkinnoista viimeisin suoritettu tutkinto. Silloin, kun henkilö on suorittanut ylioppilastutkinnon ja keskiasteen ammatillisen tutkinnon, määräytyy koulutus keskiasteen ammatillisen tutkinnon mukaan.</t>
  </si>
  <si>
    <t>Aineistolähde:
Väestön koulutusrakenne, Tilastokeskus</t>
  </si>
  <si>
    <t>Tilastovuosi:
Tietoryhmän tiedot ovat ajankohdalta 31.12.2017</t>
  </si>
  <si>
    <t xml:space="preserve">Tietosuoja:
Koulutusastetiedot on salattu, jos 18 vuotta täyttäneitä asukkaita on alueella alle 30. Suojatuissa kentissä on arvo '..'. </t>
  </si>
  <si>
    <t xml:space="preserve">
ASUKKAIDEN KÄYTETTÄVISSÄ OLEVAT RAHATULOT (HR)</t>
  </si>
  <si>
    <t>Perusjoukko:
Tiedot koskevat 18 vuotta täyttäneitä alueella asuvia henkilöitä. Tulotiedot perustuvat käytettävissä oleviin rahatuloihin. Käytettävissä olevat rahatulot lasketaan vähentämällä bruttorahatuloista maksetut tulonsiirrot:</t>
  </si>
  <si>
    <t>+ palkkatulot
+ yrittäjätulot
+ omaisuustulot (ilman asuntotuloa)
+ saadut tulonsiirrot (ilman asuntotuloa)
(= bruttorahatulot)
- maksetut tulonsiirrot
= käytettävissä olevat rahatulot</t>
  </si>
  <si>
    <t>Aineistolähde:
Tulonjaon kokonaistilasto, Tilastokeskus</t>
  </si>
  <si>
    <t>Tilastovuosi:
Tietoryhmän tiedot ovat ajankohdalta 31.12.2016</t>
  </si>
  <si>
    <t>Tietosuoja:
Asukkaiden tulotiedot on salattu, jos asukkaita on alueella alle 30. Suojatuissa kentissä on arvo '..'.</t>
  </si>
  <si>
    <t xml:space="preserve">
TALOUKSIEN KOKO JA ELÄMÄNVAIHE (TE)</t>
  </si>
  <si>
    <t>Perusjoukko:
Talouden muodostavat samassa asuinhuoneistossa vakinaisesti asuvat henkilöt. Tilastollinen määritelmä taloudelle on asuntokunta.
Väestötietojärjestelmän mukaan vakinaisesti laitoksissa kirjoilla olevat, asunnottomat, ulkomailla ja tietymättömissä olevat henkilöt eivät muodosta asuntokuntia. Asuntolarakennuksiksi luokitelluissa rakennuksissa asuvat henkilöt, joiden asunto ei täytä asuinhuoneiston määritelmää, eivät muodosta asuntokuntia.</t>
  </si>
  <si>
    <t>Aineistolähde:
Asunnot ja asuinolot, Tilastokeskus</t>
  </si>
  <si>
    <t xml:space="preserve">Tietosuoja:
Talouksien elinvaiheen tiedot on salattu, jos talouksia on alueella alle 30. Suojatuissa kentissä on arvo '..'. </t>
  </si>
  <si>
    <t xml:space="preserve">
TALOUKSIEN KÄYTETTÄVISSÄ OLEVAT RAHATULOT (TR)</t>
  </si>
  <si>
    <t>Perusjoukko:
Tiedot koskevat talouksia. Talouden muodostavat samassa asuinhuoneistossa vakinaisesti asuvat henkilöt. Tilastollinen määritelmä taloudelle on asuntokunta. Tulotiedot perustuvat käytettävissä oleviin rahatuloihin. Käytettävissä olevat rahatulot lasketaan vähentämällä bruttorahatuloista maksetut tulonsiirrot:</t>
  </si>
  <si>
    <t>Tietosuoja:
Talouksien tulotiedot on salattu, jos talouksia on alueella alle 30. Suojatuissa kentissä on arvo '..'.</t>
  </si>
  <si>
    <t xml:space="preserve">
RAKENNUKSET JA ASUMINEN (RA)</t>
  </si>
  <si>
    <t>Perusjoukko:
Rakennuksia ja kesämökkejä koskevat tiedot saadaan Tilastokeskukseen pääosin Väestörekisterikeskuksen väestötietojärjestelmästä, johon kuntien rakennusvalvontaviranomaiset ilmoittavat rakennuksia koskevat rakennusluvanvaraiset tiedot. 
Tilastokeskuksen rakennuskantaan eivät sisälly kevytrakenteiset katokset ja kioskit, maataloustuotannossa yksinomaan käytettävät rakennukset eivätkä asuinrakennusten sauna- ja talousrakennukset. Rakennuskantaan eivät sisälly myöskään kesämökit, vaan ne kuuluvat kesämökkikantaan. Rakennus- ja kesämökkikannat eivät sisällä samoja rakennuksia, sillä yksittäinen rakennus luokitellaan joko rakennuskantaan tai kesämökkikantaan. Vakinaisesti asutut kesämökit sisältyvät asuntokantaan ja sitä kautta myös rakennuskantaan, mutta eivät kesämökkikantaan.</t>
  </si>
  <si>
    <t>Aineistolähde:
Rakennukset ja kesämökit, Tilastokeskus</t>
  </si>
  <si>
    <t xml:space="preserve">Tietosuoja:
Tiedot asunnoista on suojattu mikäli alueella on vain yksi asuinrakennus.
Tiedot asuntojen keskipinta-alasta ja talotyypistä on suojattu mikäli alueella on vain yksi asuinrakennus tai alueella on alle 10 asuntoa. Suojatuissa kentissä on arvo '..'. 
Kesämökkien tietoja ei ole salattu. </t>
  </si>
  <si>
    <t xml:space="preserve">
TYÖPAIKAT TOIMIALOITTAIN (TP)</t>
  </si>
  <si>
    <t xml:space="preserve">Perusjoukko:
Tietyllä alueella työskentelevien henkilöiden lukumäärää voidaan käyttää kuvaamaan työpaikkojen lukumäärää tällä alueella. Jokaisen työllisen henkilön on tällöin ajateltu muodostavan yhden työpaikan. Näin osa-aikaistakin työtä tekevä henkilö muodostaa laskennallisesti yhden työpaikan. Jos työtä esimerkiksi äitiysloman vuoksi hoitaa sijainen, saattaa vastaavasti muodostua kaksi työpaikkaa. Työsuhteet voivat olla luonteeltaan myös tilapäisiä ja lyhytaikaisia. 
HUOM! Lähtötietojen puutteellisuudet voivat vääristää työpaikkamääriä. Esimerkiksi monitoimipaikkaisen yrityksen palveluksessa olevan henkilön työpaikka kiinnitetään tarkemman tiedon puuttuessa yrityksen päätoimipaikkaan.
Henkilön toimiala (elinkeino) määräytyy hänen työpaikkansa toimialan mukaan. Kaikki samassa toimipaikassa työskentelevät saavat saman toimialan ammatistaan riippumatta. Tieto toimialasta perustuu Tilastokeskuksen yirtys- ja toimipaikkarekisterin tietoihin.
Tietokannasta puuttuvat henkilöt, joille ei löydy työpaikan koordinaatteja. </t>
  </si>
  <si>
    <t>Aineistolähde:
Työssäkäynti, Tilastokeskus</t>
  </si>
  <si>
    <t>Tietosuoja:
Työpaikkatiedot on salattu, jos työpaikkoja on alueella alle 10. Suojatuissa kentissä on arvo '..'.</t>
  </si>
  <si>
    <t xml:space="preserve">
ASUKKAIDEN PÄÄASIALLINEN TOIMINTA (PT)</t>
  </si>
  <si>
    <t>Perusjoukko:
Asukkailla tarkoitetaan alueella vakinaisesti asuvaa väestöä. Ne henkilöt, joilla väestötietojärjestelmän mukaan oli kotipaikka Suomessa vuoden lopussa (31. joulukuuta), kuuluvat asukkaisiin kansalaisuudesta riippumatta. Asukkaiden sijainti määräytyy asuinrakennusten koordinaattien perusteella.
Henkilöt, jotka asuvat laitoksissa, saavat sijaintitiedot laitoksen koordinaattien mukaan, mikäli ne ovat tiedossa. Pois sen sijaan jäävät koordinaatiton laitosväestö, ulkomailla tilapäisesti asuvat Suomen kansalaiset ja henkilöt, joiden sijaintitietoa kunnassa ei tiedetä. HUOM! Tästä syystä viralliset alueittaiset väkiluvut poikkeavat tietokannan alueittaisista summatiedoista. 
Tietoryhmän tiedot ovat Asukasrakenne- tietoryhmän tietoja vuotta vanhemmat.</t>
  </si>
  <si>
    <t>Tietosuoja:
Tietoryhmän tiedot on suojattu, mikäli alueella on alle 30 asukasta. Tietosuoja on muuttunut edellisestä vuodesta. Suojatuissa kentissä on arvo '..'.</t>
  </si>
  <si>
    <t>Postinumeroalue:</t>
  </si>
  <si>
    <t>2019 postinumeroalueet</t>
  </si>
  <si>
    <t>Tiedot:</t>
  </si>
  <si>
    <t>X-koordinaatti metreinä:</t>
  </si>
  <si>
    <t>Postinumeroalueen maantieteellisen keskipisteen x-koordinaatti</t>
  </si>
  <si>
    <t>Y-koordinaatti metreinä:</t>
  </si>
  <si>
    <t>Postinumeroalueen maantieteellisen keskipisteen y-koordinaatti</t>
  </si>
  <si>
    <t>Postinumeroalueen pinta-ala:</t>
  </si>
  <si>
    <t>Postinumeroalueen pinta-ala (m2)</t>
  </si>
  <si>
    <t>Asukkaat yhteensä, 2017 (HE):</t>
  </si>
  <si>
    <t>Asukkailla tarkoitetaan alueella vakinaisesti asuvaa väestöä.</t>
  </si>
  <si>
    <t>Naiset, 2017 (HE):</t>
  </si>
  <si>
    <t>Alueella vakinaisesti asuvat naispuoliset henkilöt.</t>
  </si>
  <si>
    <t>Miehet, 2017 (HE):</t>
  </si>
  <si>
    <t>Alueella vakinaisesti asuvat miespuoliset henkilöt.</t>
  </si>
  <si>
    <t>Asukkaiden keski-ikä, 2017 (HE):</t>
  </si>
  <si>
    <t>Asukkaiden keski-ikä on asukkaiden iän keskiarvo alueittain. Keskiarvoa laskettaessa on kunkin asukkaan ikään lisätty puoli vuotta, jonka jälkeen ikäsumma on jaettu asukkaiden lukumäärällä.</t>
  </si>
  <si>
    <t>0-2-vuotiaat, 2017 (HE):</t>
  </si>
  <si>
    <t>Alueella vakinaisesti asuvat 0-2 -vuotiaat henkilöt.</t>
  </si>
  <si>
    <t>3-6-vuotiaat, 2017 (HE):</t>
  </si>
  <si>
    <t>Alueella vakinaisesti asuvat 3-6 -vuotiaat henkilöt.</t>
  </si>
  <si>
    <t>7-12-vuotiaat, 2017 (HE):</t>
  </si>
  <si>
    <t>Alueella vakinaisesti asuvat 7-12 -vuotiaat henkilöt.</t>
  </si>
  <si>
    <t>13-15-vuotiaat, 2017 (HE):</t>
  </si>
  <si>
    <t>Alueella vakinaisesti asuvat 13-15 -vuotiaat henkilöt.</t>
  </si>
  <si>
    <t>16-17-vuotiaat, 2017 (HE):</t>
  </si>
  <si>
    <t>Alueella vakinaisesti asuvat 16-17 -vuotiaat henkilöt.</t>
  </si>
  <si>
    <t>18-19-vuotiaat, 2017 (HE):</t>
  </si>
  <si>
    <t>Alueella vakinaisesti asuvat 18-19 -vuotiaat henkilöt.</t>
  </si>
  <si>
    <t>20-24-vuotiaat, 2017 (HE):</t>
  </si>
  <si>
    <t>Alueella vakinaisesti asuvat 20-24 -vuotiaat henkilöt.</t>
  </si>
  <si>
    <t>25-29-vuotiaat, 2017 (HE):</t>
  </si>
  <si>
    <t>Alueella vakinaisesti asuvat 25-29 -vuotiaat henkilöt.</t>
  </si>
  <si>
    <t>30-34-vuotiaat, 2017 (HE):</t>
  </si>
  <si>
    <t>Alueella vakinaisesti asuvat 30-34 -vuotiaat henkilöt.</t>
  </si>
  <si>
    <t>35-39-vuotiaat, 2017 (HE):</t>
  </si>
  <si>
    <t>Alueella vakinaisesti asuvat 35-39 -vuotiaat henkilöt.</t>
  </si>
  <si>
    <t>40-44-vuotiaat, 2017 (HE):</t>
  </si>
  <si>
    <t>Alueella vakinaisesti asuvat 40-44 -vuotiaat henkilöt.</t>
  </si>
  <si>
    <t>45-49-vuotiaat, 2017 (HE):</t>
  </si>
  <si>
    <t>Alueella vakinaisesti asuvat 45-49 -vuotiaat henkilöt.</t>
  </si>
  <si>
    <t>50-54-vuotiaat, 2017 (HE):</t>
  </si>
  <si>
    <t>Alueella vakinaisesti asuvat 50-54 -vuotiaat henkilöt.</t>
  </si>
  <si>
    <t>55-59-vuotiaat, 2017 (HE):</t>
  </si>
  <si>
    <t>Alueella vakinaisesti asuvat 55-59 -vuotiaat henkilöt.</t>
  </si>
  <si>
    <t>60-64-vuotiaat, 2017 (HE):</t>
  </si>
  <si>
    <t>Alueella vakinaisesti asuvat 60-64 -vuotiaat henkilöt.</t>
  </si>
  <si>
    <t>65-69-vuotiaat, 2017 (HE):</t>
  </si>
  <si>
    <t>Alueella vakinaisesti asuvat 65-69 -vuotiaat henkilöt.</t>
  </si>
  <si>
    <t>70-74-vuotiaat, 2017 (HE):</t>
  </si>
  <si>
    <t>Alueella vakinaisesti asuvat 70-74 -vuotiaat henkilöt.</t>
  </si>
  <si>
    <t>75-79-vuotiaat, 2017 (HE):</t>
  </si>
  <si>
    <t>Alueella vakinaisesti asuvat 75-79 -vuotiaat henkilöt.</t>
  </si>
  <si>
    <t>80-84-vuotiaat, 2017 (HE):</t>
  </si>
  <si>
    <t>Alueella vakinaisesti asuvat 80-84 -vuotiaat henkilöt.</t>
  </si>
  <si>
    <t>85 vuotta täyttäneet, 2017 (HE):</t>
  </si>
  <si>
    <t>Alueella vakinaisesti asuvat yli 84 -vuotiaat henkilöt.</t>
  </si>
  <si>
    <t>18 vuotta täyttäneet yhteensä, 2017 (KO):</t>
  </si>
  <si>
    <t>Alueella asuvien koulutusrakennetiedot koskevat 18 vuotta täyttänyttä väestöä.</t>
  </si>
  <si>
    <t>Perusasteen suorittaneet, 2017 (KO):</t>
  </si>
  <si>
    <t>Perusasteen suorittaneet ovat henkilöitä, jotka eivät ole suorittaneet perusasteen jälkeistä tutkintoa. Luokka sisältää myös henkilöt, joiden koulutus on tuntematon.</t>
  </si>
  <si>
    <t>Koulutetut yhteensä, 2017 (KO):</t>
  </si>
  <si>
    <t>Koulutetut (tutkinnon suorittaneet) ovat suorittaneet vähintään keskiasteen tutkinnon.</t>
  </si>
  <si>
    <t>Ylioppilastutkinnon suorittaneet, 2017 (KO):</t>
  </si>
  <si>
    <t>Ylioppilastutkinnon suorittaneet sisältää henkilöt, jotka ovat suorittaneet ylioppilastutkinnon.</t>
  </si>
  <si>
    <t>Ammatillisen tutkinnon suorittaneet, 2017 (KO):</t>
  </si>
  <si>
    <t>Ammatilliset tutkinnot sisältävät toisen asteen (3, pois lukien ylioppilastutkinto), erikoisammattikouluasteen (4) sekä alimman korkea-asteen (5) tutkinnot.</t>
  </si>
  <si>
    <t>Alemman korkeakoulututkinnon suorittaneet, 2017 (KO):</t>
  </si>
  <si>
    <t>Alempi korkeakoulututkinto sisältää alemman korkeakouluasteen (6-aste) tutkinnot.</t>
  </si>
  <si>
    <t>Ylemmän korkeakoulututkinnon suorittaneet, 2017 (KO):</t>
  </si>
  <si>
    <t>Ylempi korkeakoulututkinto sisältää ylemmän korkeakouluasteen (7-aste) tutkinnot sekä tutkijakoulutusasteen (8-aste) tutkinnot.</t>
  </si>
  <si>
    <t>18 vuotta täyttäneet yhteensä, 2016 (HR):</t>
  </si>
  <si>
    <t>Alueella asuvat 18 vuotta täyttäneet.</t>
  </si>
  <si>
    <t>Asukkaiden keskitulot, 2016 (HR):</t>
  </si>
  <si>
    <t>18 vuotta täyttäneiden asukkaiden vuositulojen keskiarvo (€).</t>
  </si>
  <si>
    <t>Asukkaiden mediaanitulot, 2016 (HR):</t>
  </si>
  <si>
    <t>Mediaanitulot (€) saadaan, kun 18 vuotta täyttäneet asukkaat asetetaan käytettävissä olevien rahatulojen mukaan suuruusjärjestykseen. Mediaanitulo on keskimmäisen tulonsaajan tulo. Keskimmäisen tulonsaajan kummallekin puolelle jää yhtä monta tulonsaajaa.</t>
  </si>
  <si>
    <t>Alimpaan tuloluokkaan kuuluvat asukkaat, 2016 (HR):</t>
  </si>
  <si>
    <t>Alimpaan tuloluokkaan kuuluvat asukkaat ansaitsevat enintään 13 005 euroa vuodessa (tulokymmenykset 1-2). Kymmenykset muodostetaan asettamalla kaikki 18 vuotta täyttäneet asukkaat järjestykseen tulojen perusteella ja jakamalla heidät kymmeneen yhtä paljon tapauksia sisältävään osaan.</t>
  </si>
  <si>
    <t>Keskimmäiseen tuloluokkaan kuuluvat asukkaat, 2016 (HR):</t>
  </si>
  <si>
    <t>Keskimmäiseen tuloluokkaan kuuluvat asukkaat ansaitsevat 13 006 - 31 290 euroa vuodessa (tulokymmenykset 3-8). Kymmenykset muodostetaan asettamalla kaikki 18 vuotta täyttäneet asukkaat järjestykseen tulojen perusteella ja jakamalla heidät kymmeneen yhtä paljon tapauksia sisältävään osaan.</t>
  </si>
  <si>
    <t>Ylimpään tuloluokkaan kuuluvat asukkaat, 2016 (HR):</t>
  </si>
  <si>
    <t>Ylimpään tuloluokkaan kuuluvat asukkaat ansaitsevat yli 31 291 euroa vuodessa (tulokymmenykset 9-10). Kymmenykset muodostetaan asettamalla kaikki 18 vuotta täyttäneet asukkaat järjestykseen tulojen perusteella ja jakamalla heidät kymmeneen yhtä paljon tapauksia sisältävään osaan.</t>
  </si>
  <si>
    <t>Asukkaiden ostovoimakertymä, 2016 (HR):</t>
  </si>
  <si>
    <t>Asukkaiden ostovoimakertymä (€) on käytettävissä olevien rahatulojen kertymä.</t>
  </si>
  <si>
    <t>Taloudet yhteensä, 2017 (TE):</t>
  </si>
  <si>
    <t>Taloudet yhteensä.</t>
  </si>
  <si>
    <t>Talouksien keskikoko, 2017 (TE):</t>
  </si>
  <si>
    <t>Talouksien keskikoko on alueella asuvien talouksien koko yhteenlaskettuna ja jaettuna talouksien lukumäärällä.</t>
  </si>
  <si>
    <t>Asumisväljyys, 2017 (TE):</t>
  </si>
  <si>
    <t>Asumisväljyys (m2) on se keskipinta-ala, joka saadaan, kun talouksien asuinhuoneistojen yhteispinta-ala jaetaan asukkaiden lukumäärällä.</t>
  </si>
  <si>
    <t>Nuorten yksinasuvien taloudet, 2017 (TE):</t>
  </si>
  <si>
    <t>Nuoret yksinasuvat ovat alle 35 -vuotiaita.</t>
  </si>
  <si>
    <t>Lapsettomat nuorten parien taloudet, 2017 (TE):</t>
  </si>
  <si>
    <t>Lapsettomien nuorten parien viitehenkilö on alle 35 -vuotias. Viitehenkilöllä tarkoitetaan asuntokunnan eli talouden suurituloisinta henkilöä.</t>
  </si>
  <si>
    <t>Lapsitaloudet, 2017 (TE):</t>
  </si>
  <si>
    <t>Lapsitalouksiin on luettu ne taloudet, joissa vähintään yksi lapsi on 0-17 -vuotias. Myös yksinasuvat, alle 18 vuotiaat lapset sisältyvät tähän ryhmään.</t>
  </si>
  <si>
    <t>Pienten lasten taloudet, 2017 (TE):</t>
  </si>
  <si>
    <t>Pienten lasten (alle 3 -vuotiaita lapsia) taloudet ovat talouksia, joissa on vähintään yksi alle kolmevuotias lapsi.</t>
  </si>
  <si>
    <t>Alle kouluikäisten lasten taloudet, 2017 (TE):</t>
  </si>
  <si>
    <t>Alle kouluikäisten (alle 7 -vuotiaita lapsia) lasten taloudet ovat talouksia, joissa on vähintään yksi alle seitsemänvuotias lapsi.</t>
  </si>
  <si>
    <t>Kouluikäisten lasten taloudet, 2017 (TE):</t>
  </si>
  <si>
    <t>Kouluikäisten (7-12 -vuotaita lapsia) lasten taloudet ovat talouksia, joissa on vähintään yksi 7-12 -vuotias lapsi.</t>
  </si>
  <si>
    <t>Teini-ikäisten lasten taloudet, 2017 (TE):</t>
  </si>
  <si>
    <t>Teini-ikäisten lasten (13-17 -vuotiaita lapsia) taloudet ovat talouksia, joissa on vähintään yksi 13-17 -vuotias lapsi. Myös yksinasuvat, tai muiden alaikäisten kanssa asuvat alle 18 vuotiaat lapset sisältyvät tähän ryhmään. Huom! Talous, jossa on eri-ikäisiä lapsia, voi kuulua yhtä aikaa eri luokkiin. Jos samanikäisiä lapsia on useampia, on kukin talous luettu mukaan lapsitalouksiin vain kerran.</t>
  </si>
  <si>
    <t>Aikuisten taloudet, 2017 (TE):</t>
  </si>
  <si>
    <t>Aikuistalouksissa kaikki talouden jäsenet ovat 18 - 64 -vuotiaita.</t>
  </si>
  <si>
    <t>Eläkeläisten taloudet, 2017 (TE):</t>
  </si>
  <si>
    <t>Eläkeikäisten talouksissa vähintään yksi talouden jäsen on vähintään 65 -vuotias.</t>
  </si>
  <si>
    <t>Omistusasunnoissa asuvat taloudet, 2017 (TE):</t>
  </si>
  <si>
    <t>Omistusasunnoissa asuvat taloudet ovat talouksia, joiden asunnon hallintaperuste on omistusasunto. Omistusasunnoiksi katsotaan sekä kiinteistön että asunto-osakkeiden omistukseen perustuvat asunnot.</t>
  </si>
  <si>
    <t>Vuokra-asunnoissa asuvat taloudet, 2017 (TE):</t>
  </si>
  <si>
    <t>Vuokra-asunnoissa asuvat taloudet ovat talouksia joiden asunnot ovat hallintaperusteeltaan vuokra-, arava-, korkotukivuokra- ja asumisoikeusasuntoja.</t>
  </si>
  <si>
    <t>Muissa asunnoissa asuvat taloudet, 2017 (TE):</t>
  </si>
  <si>
    <t>Muissa asunnoissa asuvat taloudet ovat talouksia, joiden asuntojen hallintaperuste on muu (esim. syytinki, sukulaisuus) tai tuntematon.</t>
  </si>
  <si>
    <t>Taloudet yhteensä, 2016 (TR):</t>
  </si>
  <si>
    <t>Talouksien lukumäärä ilmoittaa alueella asuvien talouksien lukumäärän.</t>
  </si>
  <si>
    <t>Talouksien keskitulot, 2016 (TR):</t>
  </si>
  <si>
    <t>Talouksien keskitulot (€) on talouksien käytettävissä olevien rahatulojen vuositulojen keskiarvo.</t>
  </si>
  <si>
    <t>Talouksien mediaanitulot, 2016 (TR):</t>
  </si>
  <si>
    <t>Talouksien mediaanitulot (€) saadaan, kun kaikki taloudet asetetaan käytettävissä olevien rahatulojen mukaan suuruusjärjestykseen. Mediaanitulo on keskimmäisen talouden tulo. Keskimmäisen talouden kummallekin puolelle jää yhtä monta taloutta.</t>
  </si>
  <si>
    <t>Alimpaan tuloluokkaan kuuluvat taloudet, 2016 (TR):</t>
  </si>
  <si>
    <t>Alimpaan tuloluokkaan kuuluvat taloudet ansaitsevat enintään 16 703 euroa vuodessa (tulokymmenykset 1-2). Kymmenykset muodostetaan asettamalla kaikki asuntoväestöön kuuluvat henkilöt järjestykseen talouksien ekvivalenttien käytettävissä olevien tulojen perusteella ja jakamalla heidät kymmeneen yhtä paljon tapauksia sisältävään osaan.</t>
  </si>
  <si>
    <t>Keskimmäiseen tuloluokkaan kuuluvat taloudet, 2016 (TR):</t>
  </si>
  <si>
    <t>Keskimmäiseen tuloluokkaan kuuluvat taloudet ansaitsevat 16 704 - 34 549 euroa vuodessa (tulokymmenykset 3-8). Kymmenykset muodostetaan asettamalla kaikki asuntoväestöön kuuluvat henkilöt järjestykseen talouksien ekvivalenttien käytettävissä olevien tulojen perusteella ja jakamalla heidät kymmeneen yhtä paljon tapauksia sisältävään osaan.</t>
  </si>
  <si>
    <t>Ylimpään tuloluokkaan kuuluvat taloudet, 2016 (TR):</t>
  </si>
  <si>
    <t>Ylimpään tuloluokkaan kuuluvat taloudet ansaitsevat yli 34 550 euroa vuodessa (tulokymmenykset 9-10). Kymmenykset muodostetaan asettamalla kaikki asuntoväestöön kuuluvat henkilöt järjestykseen talouksien ekvivalenttien käytettävissä olevien tulojen perusteella ja jakamalla heidät kymmeneen yhtä paljon tapauksia sisältävään osaan.</t>
  </si>
  <si>
    <t>Talouksien ostovoimakertymä, 2016 (TR):</t>
  </si>
  <si>
    <t>Talouksien ostovoimakertymä (€) on käytettävissä olevien rahatulojen kertymä.</t>
  </si>
  <si>
    <t>Kesämökit yhteensä, 2017 (RA):</t>
  </si>
  <si>
    <t>Kesämökeiksi luetaan kaikki rakennukset, joiden käyttötarkoitus vuoden viimeisenä päivänä on vapaa-ajan asuinrakennus tai joita kyseisenä ajankohtana käytetään vapaa-ajan asumiseen. Liiketoimintaa palvelevia lomamökkejä ja lomakylien rakennuksia ei lueta vapaa-ajan asuinrakennuksiksi.</t>
  </si>
  <si>
    <t>Rakennukset yhteensä, 2017 (RA):</t>
  </si>
  <si>
    <t>Rakennusten lukumäärä yhteensä.</t>
  </si>
  <si>
    <t>Muut rakennukset yhteensä, 2017 (RA):</t>
  </si>
  <si>
    <t>Muut rakennukset yhteensä kertoo niiden rakennusten lukumäärän alueittain, joiden käyttötarkoitus on muu kuin asuminen (esim. liike-, toimisto- tai varastorakennus).</t>
  </si>
  <si>
    <t>Asuinrakennukset yhteensä, 2017 (RA):</t>
  </si>
  <si>
    <t>Asuinrakennusten lukumäärä kertoo niiden rakennusten lukumäärän alueittain, joiden käyttötarkoitus on asuminen.</t>
  </si>
  <si>
    <t>Asunnot, 2017 (RA):</t>
  </si>
  <si>
    <t>Asuntojen lukumäärä kertoo asuntojen lukumäärän asuinrakennuksissa alueittain. Asunnolla eli asuinhuoneistolla tarkoitetaan keittiöllä, keittokomerolla tai keittotilalla varustettua yhden asuinhuoneen tai useampia asuinhuoneita käsittävää, ympärivuotiseen asumiseen tarkoitettua kokonaisuutta, jonka huoneistoala on vähintään 7 m².</t>
  </si>
  <si>
    <t>Asuntojen keskipinta-ala, 2017 (RA):</t>
  </si>
  <si>
    <t>Asuntojen keskipinta-ala (m2) on kaikkien asuinhuoneistojen pinta-ala jaettuna niiden lukumäärällä.</t>
  </si>
  <si>
    <t>Pientaloasunnot, 2017 (RA):</t>
  </si>
  <si>
    <t>Pientaloasunnot ovat asuntoja, jotka talotyypin mukaan ovat erillisiä pientaloja (omakoti- ja paritalot) tai rivi- ja ketjutaloja (sisältävät vähintään kolme kytkettyä asuntoa).</t>
  </si>
  <si>
    <t>Kerrostaloasunnot, 2017 (RA):</t>
  </si>
  <si>
    <t>Kerrostaloasunnot ovat asuntoja, jotka talotyypin mukaan ovat asuinkerrostaloja. Asuinkerrostaloryhmään kuuluvat vähintään kolmen asunnon talot, joissa ainakin kaksi asuntoa sijaitsee päällekkäin.</t>
  </si>
  <si>
    <t>Työpaikat yhteensä, 2016 (TP):</t>
  </si>
  <si>
    <t>Työpaikat yhteensä on tietyllä alueella työskentelevien henkilöiden lukumäärä. Jokainen työllinen henkilö muodostaa tällöin yhden työpaikan. Lukuun sisältyvät myös osa-aikaiset työntekijät.</t>
  </si>
  <si>
    <t>Alkutuotannon työpaikat, 2016 (TP):</t>
  </si>
  <si>
    <t>Alkutuotantoon kuuluvat:</t>
  </si>
  <si>
    <t>Jalostuksen työpaikat, 2016 (TP):</t>
  </si>
  <si>
    <t>Jalostukseen kuuluvat:</t>
  </si>
  <si>
    <t>Palveluiden työpaikat, 2016 (TP):</t>
  </si>
  <si>
    <t>Palveluihin kuuluvat:</t>
  </si>
  <si>
    <t>A Maatalous, metsätalous ja kalatalous, 2016 (TP):</t>
  </si>
  <si>
    <t>Tarkan kuvauksen toimialan sisällöstä saa julkaisusta Toimialaluokitus TOL 2008. Tilastokeskus 2008, Käsikirjoja 4</t>
  </si>
  <si>
    <t>B Kaivostoiminta ja louhinta, 2016 (TP):</t>
  </si>
  <si>
    <t>C Teollisuus, 2016 (TP):</t>
  </si>
  <si>
    <t>D Sähkö-, kaasu- ja lämpöhuolto, jäähdytysliiketoiminta, 2016 (TP):</t>
  </si>
  <si>
    <t>E Vesihuolto, viemäri- ja jätevesihuolto ja muu ympäristön puhtaanapito, 2016 (TP):</t>
  </si>
  <si>
    <t>F Rakentaminen, 2016 (TP):</t>
  </si>
  <si>
    <t>G Tukku- ja vähittäiskauppa; moottoriajoneuvojen ja moottoripyörien korjaus, 2016 (TP):</t>
  </si>
  <si>
    <t>H Kuljetus ja varastointi, 2016 (TP):</t>
  </si>
  <si>
    <t>I Majoitus- ja ravitsemistoiminta, 2016 (TP):</t>
  </si>
  <si>
    <t>J Informaatio ja viestintä, 2016 (TP):</t>
  </si>
  <si>
    <t>K Rahoitus- ja vakuutustoiminta, 2016 (TP):</t>
  </si>
  <si>
    <t>L Kiinteistöalan toiminta, 2016 (TP):</t>
  </si>
  <si>
    <t>M Ammatillinen, tieteellinen ja tekninen toiminta, 2016 (TP):</t>
  </si>
  <si>
    <t>N Hallinto- ja tukipalvelutoiminta, 2016 (TP):</t>
  </si>
  <si>
    <t>O Julkinen hallinto ja maanpuolustus; pakollinen sosiaalivakuutus, 2016 (TP):</t>
  </si>
  <si>
    <t>P Koulutus, 2016 (TP):</t>
  </si>
  <si>
    <t>Q Terveys- ja sosiaalipalvelut, 2016 (TP):</t>
  </si>
  <si>
    <t>R Taiteet, viihde ja virkistys, 2016 (TP):</t>
  </si>
  <si>
    <t>S Muu palvelutoiminta, 2016 (TP):</t>
  </si>
  <si>
    <t>T Kotitalouksien toiminta työnantajina; kotitalouksien eriyttämätön toiminta tavaroiden ja palveluiden tuottamiseksi omaan käyttöön, 2016 (TP):</t>
  </si>
  <si>
    <t>U Kansainvälisten organisaatioiden ja toimielinten toiminta, 2016 (TP):</t>
  </si>
  <si>
    <t>X Toimiala tuntematon, 2016 (TP):</t>
  </si>
  <si>
    <t>Asukkaat yhteensä, 2016 (PT):</t>
  </si>
  <si>
    <t>Työlliset, 2016 (PT):</t>
  </si>
  <si>
    <t>Työlliseen työvoimaan luetaan kaikki 18-74 -vuotiaat henkilöt, jotka olivat ansiotyössä vuoden viimeisellä viikolla.</t>
  </si>
  <si>
    <t>Työttömät, 2016 (PT):</t>
  </si>
  <si>
    <t>Työttömään työvoimaan luetaan vuoden viimeisenä työpäivänä työttömänä olleet 15-64 -vuotiaat henkilöt.</t>
  </si>
  <si>
    <t>Lapset 0-14 -vuotiaat, 2016 (PT):</t>
  </si>
  <si>
    <t>0-14 -vuotiaat lapset.</t>
  </si>
  <si>
    <t>Opiskelijat, 2016 (PT):</t>
  </si>
  <si>
    <t>Opiskelijoiksi katsotaan ne henkilöt, jotka opiskelevat päätoimisesti eivätkä ole ansiotyössä tai työttömänä. Määrittely tapahtuu henkilön syyskuun tilanteen mukaan.</t>
  </si>
  <si>
    <t>Eläkeläiset, 2016 (PT):</t>
  </si>
  <si>
    <t>Eläkeläisiä ovat kaikki ne henkilöt, jotka saavat Kansaneläkelaitoksen tai Eläketurvakeskuksen tietojen mukaan eläkettä (pois lukien osa-aika- ja perhe-eläke) tai joilla on eläketuloja. Jos eläkettä saava henkilö on samanaikaisesti ansiotyössä, luetaan hänet työlliseksi.</t>
  </si>
  <si>
    <t>Muut, 2016 (PT):</t>
  </si>
  <si>
    <t>Muut- ryhmään kuuluvat kaikki muut työvoiman ulkopuolella olevat kuin lapset (0 14-v.), opiskelijat ja eläkeläiset. Muut- ryhmä sisältää mm. varusmiehet.</t>
  </si>
  <si>
    <t>Päivitetty viimeksi:</t>
  </si>
  <si>
    <t>20190122 11:11</t>
  </si>
  <si>
    <t>Lähde:</t>
  </si>
  <si>
    <t>Tilastokeskus</t>
  </si>
  <si>
    <t>Yhteystiedot:</t>
  </si>
  <si>
    <t>paavo@tilastokeskus.fi</t>
  </si>
  <si>
    <t>Tekijänoikeus</t>
  </si>
  <si>
    <t>Yksikkö:</t>
  </si>
  <si>
    <t>useita</t>
  </si>
  <si>
    <t>Sisäinen viitekoodi:</t>
  </si>
  <si>
    <t>paavo_9_koko</t>
  </si>
  <si>
    <t>Yhteensä</t>
  </si>
  <si>
    <t>%</t>
  </si>
  <si>
    <t>Pinta-ala</t>
  </si>
  <si>
    <t>min</t>
  </si>
  <si>
    <t>max</t>
  </si>
  <si>
    <t>Suuralueet</t>
  </si>
  <si>
    <t>Koko Kouvola</t>
  </si>
  <si>
    <t>Anjalankoski</t>
  </si>
  <si>
    <t>Elimäki</t>
  </si>
  <si>
    <t>Jaala</t>
  </si>
  <si>
    <t xml:space="preserve">Kouvola </t>
  </si>
  <si>
    <t>Kuusankoski</t>
  </si>
  <si>
    <t>Valkeala</t>
  </si>
  <si>
    <t>m²</t>
  </si>
  <si>
    <t>km²</t>
  </si>
  <si>
    <t>Asukkaat</t>
  </si>
  <si>
    <t>Naiset</t>
  </si>
  <si>
    <t>Miehet</t>
  </si>
  <si>
    <t>Asukkaat 2017</t>
  </si>
  <si>
    <t>%, keskiarvo</t>
  </si>
  <si>
    <t>as/km²</t>
  </si>
  <si>
    <t>Asukkaiden keski-ikä 2017, postinumeroalueiden keski-arvo</t>
  </si>
  <si>
    <t>Väestön tiheys 2017</t>
  </si>
  <si>
    <t>0-17 v</t>
  </si>
  <si>
    <t>18-64 v</t>
  </si>
  <si>
    <t>yli 65 v</t>
  </si>
  <si>
    <t>Ikäjakauma 2017</t>
  </si>
  <si>
    <t>Ylemmän korkeakoulututkinnon suorittaneet, 2017 (KO) ja osuus alueen asukkaista</t>
  </si>
  <si>
    <t>Asukkaiden keskitulot, 2016 (HR), postinumeroalueiden keski-arvo</t>
  </si>
  <si>
    <t>€/alue</t>
  </si>
  <si>
    <t>€/as</t>
  </si>
  <si>
    <t>Lapsitaloudet, 2015 (TE) ja osuus kaikista talouksista</t>
  </si>
  <si>
    <t>Eläkeläisten taloudet, 2016 (TE) ja osuus kaikista alueen talouksista</t>
  </si>
  <si>
    <t>Alimpaan tuloluokkaan kuuluvat taloudet, 2016 (TR) ja niiden osuus alueen talouksista.</t>
  </si>
  <si>
    <t>Kesämökit 2017 ja osuus koko Kouvolan kesämökeistä</t>
  </si>
  <si>
    <t>Rakennukset 2017 ja osuus koko Kouvolan rakennuksista</t>
  </si>
  <si>
    <t>Asunnot 2017 ja osuus koko Kouvolan asunnoista</t>
  </si>
  <si>
    <t>Työpaikat 2016 ja osuus koko Kouvolan työpaikoista</t>
  </si>
  <si>
    <t>Työlliset 2016 ja osuus alueen asukkaista</t>
  </si>
  <si>
    <t>Asukkaat 2016</t>
  </si>
  <si>
    <t>Työttömät 2016 ja osuus alueen asukkaista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</si>
</sst>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 x14ac:knownFonts="1">
    <font>
      <sz val="11"/>
      <color rgb="FF000000"/>
      <name val="Calibri"/>
      <family val="2"/>
    </font>
    <font>
      <b/>
      <sz val="14"/>
      <color rgb="FF000000"/>
      <name val="Calibri"/>
      <family val="2"/>
    </font>
    <font>
      <b/>
      <sz val="11"/>
      <color rgb="FF000000"/>
      <name val="Calibri"/>
      <family val="2"/>
    </font>
    <font>
      <sz val="8"/>
      <color rgb="FF000000"/>
      <name val="Tahoma"/>
      <family val="2"/>
    </font>
    <font>
      <sz val="11"/>
      <name val="Calibri"/>
      <family val="2"/>
    </font>
  </fonts>
  <fills count="5">
    <fill>
      <patternFill patternType="none"/>
    </fill>
    <fill>
      <patternFill patternType="gray125"/>
    </fill>
    <fill>
      <patternFill patternType="solid">
        <fgColor rgb="FFFFA07A"/>
        <bgColor rgb="FFFFA07A"/>
      </patternFill>
    </fill>
    <fill>
      <patternFill patternType="solid">
        <fgColor rgb="FFFFFF00"/>
        <bgColor indexed="64"/>
      </patternFill>
    </fill>
    <fill>
      <patternFill patternType="solid">
        <fgColor rgb="FF92D05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pplyNumberFormat="0" applyBorder="0" applyAlignment="0"/>
  </cellStyleXfs>
  <cellXfs count="37">
    <xf numFmtId="0" fontId="0" fillId="0" borderId="0" xfId="0" applyFill="1" applyProtection="1"/>
    <xf numFmtId="0" fontId="1" fillId="0" borderId="0" xfId="0" applyFont="1" applyFill="1" applyProtection="1"/>
    <xf numFmtId="0" fontId="2" fillId="0" borderId="0" xfId="0" applyFont="1" applyFill="1" applyProtection="1"/>
    <xf numFmtId="1" fontId="0" fillId="0" borderId="0" xfId="0" applyNumberFormat="1" applyFill="1" applyProtection="1"/>
    <xf numFmtId="164" fontId="0" fillId="0" borderId="0" xfId="0" applyNumberFormat="1" applyFill="1" applyProtection="1"/>
    <xf numFmtId="0" fontId="0" fillId="2" borderId="0" xfId="0" applyFill="1" applyAlignment="1" applyProtection="1">
      <alignment horizontal="right"/>
    </xf>
    <xf numFmtId="0" fontId="0" fillId="0" borderId="0" xfId="0" applyFill="1" applyAlignment="1" applyProtection="1">
      <alignment wrapText="1"/>
    </xf>
    <xf numFmtId="2" fontId="0" fillId="0" borderId="0" xfId="0" applyNumberFormat="1" applyFill="1" applyProtection="1"/>
    <xf numFmtId="0" fontId="2" fillId="0" borderId="1" xfId="0" applyFont="1" applyFill="1" applyBorder="1" applyProtection="1"/>
    <xf numFmtId="1" fontId="0" fillId="0" borderId="1" xfId="0" applyNumberFormat="1" applyFont="1" applyFill="1" applyBorder="1" applyProtection="1"/>
    <xf numFmtId="164" fontId="0" fillId="0" borderId="1" xfId="0" applyNumberFormat="1" applyFont="1" applyFill="1" applyBorder="1" applyProtection="1"/>
    <xf numFmtId="0" fontId="2" fillId="0" borderId="0" xfId="0" applyFont="1" applyFill="1" applyBorder="1" applyProtection="1"/>
    <xf numFmtId="1" fontId="0" fillId="0" borderId="0" xfId="0" applyNumberFormat="1" applyFill="1" applyBorder="1" applyProtection="1"/>
    <xf numFmtId="0" fontId="0" fillId="2" borderId="0" xfId="0" applyFill="1" applyBorder="1" applyAlignment="1" applyProtection="1">
      <alignment horizontal="right"/>
    </xf>
    <xf numFmtId="164" fontId="0" fillId="0" borderId="0" xfId="0" applyNumberFormat="1" applyFill="1" applyBorder="1" applyProtection="1"/>
    <xf numFmtId="1" fontId="0" fillId="0" borderId="1" xfId="0" applyNumberFormat="1" applyFill="1" applyBorder="1" applyProtection="1"/>
    <xf numFmtId="164" fontId="0" fillId="0" borderId="1" xfId="0" applyNumberFormat="1" applyFill="1" applyBorder="1" applyProtection="1"/>
    <xf numFmtId="0" fontId="0" fillId="2" borderId="1" xfId="0" applyFill="1" applyBorder="1" applyAlignment="1" applyProtection="1">
      <alignment horizontal="right"/>
    </xf>
    <xf numFmtId="0" fontId="0" fillId="3" borderId="0" xfId="0" applyFill="1" applyProtection="1"/>
    <xf numFmtId="0" fontId="0" fillId="4" borderId="0" xfId="0" applyFill="1" applyProtection="1"/>
    <xf numFmtId="0" fontId="0" fillId="0" borderId="2" xfId="0" applyFill="1" applyBorder="1" applyProtection="1"/>
    <xf numFmtId="3" fontId="0" fillId="0" borderId="2" xfId="0" applyNumberFormat="1" applyFill="1" applyBorder="1" applyProtection="1"/>
    <xf numFmtId="164" fontId="0" fillId="0" borderId="2" xfId="0" applyNumberFormat="1" applyFill="1" applyBorder="1" applyProtection="1"/>
    <xf numFmtId="3" fontId="0" fillId="3" borderId="2" xfId="0" applyNumberFormat="1" applyFill="1" applyBorder="1" applyProtection="1"/>
    <xf numFmtId="3" fontId="0" fillId="4" borderId="2" xfId="0" applyNumberFormat="1" applyFill="1" applyBorder="1" applyProtection="1"/>
    <xf numFmtId="3" fontId="0" fillId="0" borderId="0" xfId="0" applyNumberFormat="1" applyFill="1" applyProtection="1"/>
    <xf numFmtId="165" fontId="0" fillId="0" borderId="2" xfId="0" applyNumberFormat="1" applyFill="1" applyBorder="1" applyProtection="1"/>
    <xf numFmtId="165" fontId="0" fillId="3" borderId="2" xfId="0" applyNumberFormat="1" applyFill="1" applyBorder="1" applyProtection="1"/>
    <xf numFmtId="165" fontId="0" fillId="4" borderId="2" xfId="0" applyNumberFormat="1" applyFill="1" applyBorder="1" applyProtection="1"/>
    <xf numFmtId="164" fontId="0" fillId="4" borderId="2" xfId="0" applyNumberFormat="1" applyFill="1" applyBorder="1" applyProtection="1"/>
    <xf numFmtId="164" fontId="0" fillId="3" borderId="2" xfId="0" applyNumberFormat="1" applyFill="1" applyBorder="1" applyProtection="1"/>
    <xf numFmtId="165" fontId="4" fillId="3" borderId="2" xfId="0" applyNumberFormat="1" applyFont="1" applyFill="1" applyBorder="1" applyProtection="1"/>
    <xf numFmtId="4" fontId="0" fillId="0" borderId="2" xfId="0" applyNumberFormat="1" applyFill="1" applyBorder="1" applyProtection="1"/>
    <xf numFmtId="4" fontId="0" fillId="4" borderId="2" xfId="0" applyNumberFormat="1" applyFill="1" applyBorder="1" applyProtection="1"/>
    <xf numFmtId="165" fontId="0" fillId="0" borderId="0" xfId="0" applyNumberFormat="1" applyFill="1" applyProtection="1"/>
    <xf numFmtId="4" fontId="4" fillId="3" borderId="2" xfId="0" applyNumberFormat="1" applyFont="1" applyFill="1" applyBorder="1" applyProtection="1"/>
    <xf numFmtId="0" fontId="0" fillId="0" borderId="1" xfId="0" applyFill="1" applyBorder="1" applyProtection="1"/>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541"/>
  <sheetViews>
    <sheetView workbookViewId="0">
      <pane xSplit="1" ySplit="3" topLeftCell="CU46" activePane="bottomRight" state="frozen"/>
      <selection pane="topRight" activeCell="B1" sqref="B1"/>
      <selection pane="bottomLeft" activeCell="A4" sqref="A4"/>
      <selection pane="bottomRight" activeCell="CW53" sqref="CW53"/>
    </sheetView>
  </sheetViews>
  <sheetFormatPr defaultRowHeight="15" x14ac:dyDescent="0.25"/>
  <cols>
    <col min="1" max="1" width="40.7109375" customWidth="1"/>
    <col min="2" max="2" width="24.140625" customWidth="1"/>
    <col min="3" max="3" width="24" customWidth="1"/>
    <col min="4" max="4" width="28.85546875" customWidth="1"/>
    <col min="5" max="5" width="28.7109375" customWidth="1"/>
    <col min="6" max="6" width="17.85546875" customWidth="1"/>
    <col min="7" max="7" width="18.7109375" customWidth="1"/>
    <col min="8" max="8" width="30.7109375" customWidth="1"/>
    <col min="9" max="10" width="22.85546875" customWidth="1"/>
    <col min="11" max="11" width="23.85546875" customWidth="1"/>
    <col min="12" max="27" width="24.85546875" customWidth="1"/>
    <col min="28" max="28" width="30" customWidth="1"/>
    <col min="29" max="29" width="38.7109375" customWidth="1"/>
    <col min="30" max="30" width="34.7109375" customWidth="1"/>
    <col min="31" max="31" width="30.42578125" customWidth="1"/>
    <col min="32" max="32" width="41.140625" customWidth="1"/>
    <col min="33" max="34" width="40.7109375" customWidth="1"/>
    <col min="35" max="35" width="41.42578125" customWidth="1"/>
    <col min="36" max="36" width="38.7109375" customWidth="1"/>
    <col min="37" max="37" width="31.85546875" customWidth="1"/>
    <col min="38" max="38" width="35.5703125" customWidth="1"/>
    <col min="39" max="41" width="40.7109375" customWidth="1"/>
    <col min="42" max="42" width="39.5703125" customWidth="1"/>
    <col min="43" max="43" width="28.140625" customWidth="1"/>
    <col min="44" max="44" width="30.5703125" customWidth="1"/>
    <col min="45" max="45" width="24.28515625" customWidth="1"/>
    <col min="46" max="46" width="39.140625" customWidth="1"/>
    <col min="47" max="47" width="40.7109375" customWidth="1"/>
    <col min="48" max="48" width="23.85546875" customWidth="1"/>
    <col min="49" max="49" width="32.7109375" customWidth="1"/>
    <col min="50" max="50" width="41.7109375" customWidth="1"/>
    <col min="51" max="51" width="37.85546875" customWidth="1"/>
    <col min="52" max="52" width="37.7109375" customWidth="1"/>
    <col min="53" max="53" width="28.28515625" customWidth="1"/>
    <col min="54" max="54" width="30.5703125" customWidth="1"/>
    <col min="55" max="57" width="40.7109375" customWidth="1"/>
    <col min="58" max="58" width="28.28515625" customWidth="1"/>
    <col min="59" max="59" width="30.7109375" customWidth="1"/>
    <col min="60" max="60" width="34.42578125" customWidth="1"/>
    <col min="61" max="63" width="40.7109375" customWidth="1"/>
    <col min="64" max="64" width="38.42578125" customWidth="1"/>
    <col min="65" max="65" width="30.140625" customWidth="1"/>
    <col min="66" max="66" width="32.28515625" customWidth="1"/>
    <col min="67" max="67" width="37.140625" customWidth="1"/>
    <col min="68" max="68" width="36.85546875" customWidth="1"/>
    <col min="69" max="69" width="19.7109375" customWidth="1"/>
    <col min="70" max="70" width="34.28515625" customWidth="1"/>
    <col min="71" max="71" width="26.85546875" customWidth="1"/>
    <col min="72" max="72" width="28.5703125" customWidth="1"/>
    <col min="73" max="73" width="29.140625" customWidth="1"/>
    <col min="74" max="74" width="34" customWidth="1"/>
    <col min="75" max="75" width="31" customWidth="1"/>
    <col min="76" max="76" width="31.28515625" customWidth="1"/>
    <col min="77" max="77" width="40.7109375" customWidth="1"/>
    <col min="78" max="78" width="36.7109375" customWidth="1"/>
    <col min="79" max="79" width="22.42578125" customWidth="1"/>
    <col min="80" max="81" width="40.7109375" customWidth="1"/>
    <col min="82" max="82" width="26.28515625" customWidth="1"/>
    <col min="83" max="83" width="40.7109375" customWidth="1"/>
    <col min="84" max="84" width="32.85546875" customWidth="1"/>
    <col min="85" max="85" width="40.7109375" customWidth="1"/>
    <col min="86" max="86" width="33.7109375" customWidth="1"/>
    <col min="87" max="87" width="40" customWidth="1"/>
    <col min="88" max="88" width="33.5703125" customWidth="1"/>
    <col min="89" max="89" width="40.7109375" customWidth="1"/>
    <col min="90" max="90" width="41.5703125" customWidth="1"/>
    <col min="91" max="91" width="40.7109375" customWidth="1"/>
    <col min="92" max="92" width="21.42578125" customWidth="1"/>
    <col min="93" max="93" width="37.5703125" customWidth="1"/>
    <col min="94" max="94" width="36" customWidth="1"/>
    <col min="95" max="95" width="32.140625" customWidth="1"/>
    <col min="96" max="97" width="40.7109375" customWidth="1"/>
    <col min="98" max="98" width="32" customWidth="1"/>
    <col min="99" max="99" width="28.5703125" customWidth="1"/>
    <col min="100" max="100" width="19.5703125" customWidth="1"/>
    <col min="101" max="101" width="21.140625" customWidth="1"/>
    <col min="102" max="102" width="30.28515625" customWidth="1"/>
    <col min="103" max="104" width="21.5703125" customWidth="1"/>
    <col min="105" max="105" width="16.85546875" customWidth="1"/>
    <col min="106" max="108" width="9.140625" customWidth="1"/>
  </cols>
  <sheetData>
    <row r="1" spans="1:105" ht="18.75" x14ac:dyDescent="0.3">
      <c r="A1" s="1" t="s">
        <v>0</v>
      </c>
    </row>
    <row r="3" spans="1:105" x14ac:dyDescent="0.25">
      <c r="B3" s="2" t="s">
        <v>1</v>
      </c>
      <c r="C3" s="2" t="s">
        <v>2</v>
      </c>
      <c r="D3" s="2" t="s">
        <v>3</v>
      </c>
      <c r="E3" s="2" t="s">
        <v>4</v>
      </c>
      <c r="F3" s="2" t="s">
        <v>5</v>
      </c>
      <c r="G3" s="2" t="s">
        <v>6</v>
      </c>
      <c r="H3" s="2" t="s">
        <v>7</v>
      </c>
      <c r="I3" s="2" t="s">
        <v>8</v>
      </c>
      <c r="J3" s="2" t="s">
        <v>9</v>
      </c>
      <c r="K3" s="2" t="s">
        <v>10</v>
      </c>
      <c r="L3" s="2" t="s">
        <v>11</v>
      </c>
      <c r="M3" s="2" t="s">
        <v>12</v>
      </c>
      <c r="N3" s="2" t="s">
        <v>13</v>
      </c>
      <c r="O3" s="2" t="s">
        <v>14</v>
      </c>
      <c r="P3" s="2" t="s">
        <v>15</v>
      </c>
      <c r="Q3" s="2" t="s">
        <v>16</v>
      </c>
      <c r="R3" s="2" t="s">
        <v>17</v>
      </c>
      <c r="S3" s="2" t="s">
        <v>18</v>
      </c>
      <c r="T3" s="2" t="s">
        <v>19</v>
      </c>
      <c r="U3" s="2" t="s">
        <v>20</v>
      </c>
      <c r="V3" s="2" t="s">
        <v>21</v>
      </c>
      <c r="W3" s="2" t="s">
        <v>22</v>
      </c>
      <c r="X3" s="2" t="s">
        <v>23</v>
      </c>
      <c r="Y3" s="2" t="s">
        <v>24</v>
      </c>
      <c r="Z3" s="2" t="s">
        <v>25</v>
      </c>
      <c r="AA3" s="2" t="s">
        <v>26</v>
      </c>
      <c r="AB3" s="2" t="s">
        <v>27</v>
      </c>
      <c r="AC3" s="2" t="s">
        <v>28</v>
      </c>
      <c r="AD3" s="2" t="s">
        <v>29</v>
      </c>
      <c r="AE3" s="2" t="s">
        <v>30</v>
      </c>
      <c r="AF3" s="2" t="s">
        <v>31</v>
      </c>
      <c r="AG3" s="2" t="s">
        <v>32</v>
      </c>
      <c r="AH3" s="2" t="s">
        <v>33</v>
      </c>
      <c r="AI3" s="2" t="s">
        <v>34</v>
      </c>
      <c r="AJ3" s="2" t="s">
        <v>35</v>
      </c>
      <c r="AK3" s="2" t="s">
        <v>36</v>
      </c>
      <c r="AL3" s="2" t="s">
        <v>37</v>
      </c>
      <c r="AM3" s="2" t="s">
        <v>38</v>
      </c>
      <c r="AN3" s="2" t="s">
        <v>39</v>
      </c>
      <c r="AO3" s="2" t="s">
        <v>40</v>
      </c>
      <c r="AP3" s="2" t="s">
        <v>41</v>
      </c>
      <c r="AQ3" s="2" t="s">
        <v>42</v>
      </c>
      <c r="AR3" s="2" t="s">
        <v>43</v>
      </c>
      <c r="AS3" s="2" t="s">
        <v>44</v>
      </c>
      <c r="AT3" s="2" t="s">
        <v>45</v>
      </c>
      <c r="AU3" s="2" t="s">
        <v>46</v>
      </c>
      <c r="AV3" s="2" t="s">
        <v>47</v>
      </c>
      <c r="AW3" s="2" t="s">
        <v>48</v>
      </c>
      <c r="AX3" s="2" t="s">
        <v>49</v>
      </c>
      <c r="AY3" s="2" t="s">
        <v>50</v>
      </c>
      <c r="AZ3" s="2" t="s">
        <v>51</v>
      </c>
      <c r="BA3" s="2" t="s">
        <v>52</v>
      </c>
      <c r="BB3" s="2" t="s">
        <v>53</v>
      </c>
      <c r="BC3" s="2" t="s">
        <v>54</v>
      </c>
      <c r="BD3" s="2" t="s">
        <v>55</v>
      </c>
      <c r="BE3" s="2" t="s">
        <v>56</v>
      </c>
      <c r="BF3" s="2" t="s">
        <v>57</v>
      </c>
      <c r="BG3" s="2" t="s">
        <v>58</v>
      </c>
      <c r="BH3" s="2" t="s">
        <v>59</v>
      </c>
      <c r="BI3" s="2" t="s">
        <v>60</v>
      </c>
      <c r="BJ3" s="2" t="s">
        <v>61</v>
      </c>
      <c r="BK3" s="2" t="s">
        <v>62</v>
      </c>
      <c r="BL3" s="2" t="s">
        <v>63</v>
      </c>
      <c r="BM3" s="2" t="s">
        <v>64</v>
      </c>
      <c r="BN3" s="2" t="s">
        <v>65</v>
      </c>
      <c r="BO3" s="2" t="s">
        <v>66</v>
      </c>
      <c r="BP3" s="2" t="s">
        <v>67</v>
      </c>
      <c r="BQ3" s="2" t="s">
        <v>68</v>
      </c>
      <c r="BR3" s="2" t="s">
        <v>69</v>
      </c>
      <c r="BS3" s="2" t="s">
        <v>70</v>
      </c>
      <c r="BT3" s="2" t="s">
        <v>71</v>
      </c>
      <c r="BU3" s="2" t="s">
        <v>72</v>
      </c>
      <c r="BV3" s="2" t="s">
        <v>73</v>
      </c>
      <c r="BW3" s="2" t="s">
        <v>74</v>
      </c>
      <c r="BX3" s="2" t="s">
        <v>75</v>
      </c>
      <c r="BY3" s="2" t="s">
        <v>76</v>
      </c>
      <c r="BZ3" s="2" t="s">
        <v>77</v>
      </c>
      <c r="CA3" s="2" t="s">
        <v>78</v>
      </c>
      <c r="CB3" s="2" t="s">
        <v>79</v>
      </c>
      <c r="CC3" s="2" t="s">
        <v>80</v>
      </c>
      <c r="CD3" s="2" t="s">
        <v>81</v>
      </c>
      <c r="CE3" s="2" t="s">
        <v>82</v>
      </c>
      <c r="CF3" s="2" t="s">
        <v>83</v>
      </c>
      <c r="CG3" s="2" t="s">
        <v>84</v>
      </c>
      <c r="CH3" s="2" t="s">
        <v>85</v>
      </c>
      <c r="CI3" s="2" t="s">
        <v>86</v>
      </c>
      <c r="CJ3" s="2" t="s">
        <v>87</v>
      </c>
      <c r="CK3" s="2" t="s">
        <v>88</v>
      </c>
      <c r="CL3" s="2" t="s">
        <v>89</v>
      </c>
      <c r="CM3" s="2" t="s">
        <v>90</v>
      </c>
      <c r="CN3" s="2" t="s">
        <v>91</v>
      </c>
      <c r="CO3" s="2" t="s">
        <v>92</v>
      </c>
      <c r="CP3" s="2" t="s">
        <v>93</v>
      </c>
      <c r="CQ3" s="2" t="s">
        <v>94</v>
      </c>
      <c r="CR3" s="2" t="s">
        <v>95</v>
      </c>
      <c r="CS3" s="2" t="s">
        <v>96</v>
      </c>
      <c r="CT3" s="2" t="s">
        <v>97</v>
      </c>
      <c r="CU3" s="2" t="s">
        <v>98</v>
      </c>
      <c r="CV3" s="2" t="s">
        <v>99</v>
      </c>
      <c r="CW3" s="2" t="s">
        <v>100</v>
      </c>
      <c r="CX3" s="2" t="s">
        <v>101</v>
      </c>
      <c r="CY3" s="2" t="s">
        <v>102</v>
      </c>
      <c r="CZ3" s="2" t="s">
        <v>103</v>
      </c>
      <c r="DA3" s="2" t="s">
        <v>104</v>
      </c>
    </row>
    <row r="4" spans="1:105" x14ac:dyDescent="0.25">
      <c r="A4" s="2" t="s">
        <v>105</v>
      </c>
      <c r="B4" s="3">
        <v>488418</v>
      </c>
      <c r="C4" s="3">
        <v>6747128</v>
      </c>
      <c r="D4" s="3">
        <v>66447544</v>
      </c>
      <c r="E4" s="3">
        <v>9393</v>
      </c>
      <c r="F4" s="3">
        <v>5089</v>
      </c>
      <c r="G4" s="3">
        <v>4304</v>
      </c>
      <c r="H4" s="3">
        <v>49</v>
      </c>
      <c r="I4" s="3">
        <v>157</v>
      </c>
      <c r="J4" s="3">
        <v>238</v>
      </c>
      <c r="K4" s="3">
        <v>386</v>
      </c>
      <c r="L4" s="3">
        <v>205</v>
      </c>
      <c r="M4" s="3">
        <v>184</v>
      </c>
      <c r="N4" s="3">
        <v>219</v>
      </c>
      <c r="O4" s="3">
        <v>615</v>
      </c>
      <c r="P4" s="3">
        <v>621</v>
      </c>
      <c r="Q4" s="3">
        <v>517</v>
      </c>
      <c r="R4" s="3">
        <v>416</v>
      </c>
      <c r="S4" s="3">
        <v>419</v>
      </c>
      <c r="T4" s="3">
        <v>492</v>
      </c>
      <c r="U4" s="3">
        <v>524</v>
      </c>
      <c r="V4" s="3">
        <v>589</v>
      </c>
      <c r="W4" s="3">
        <v>659</v>
      </c>
      <c r="X4" s="3">
        <v>781</v>
      </c>
      <c r="Y4" s="3">
        <v>776</v>
      </c>
      <c r="Z4" s="3">
        <v>611</v>
      </c>
      <c r="AA4" s="3">
        <v>468</v>
      </c>
      <c r="AB4" s="3">
        <v>516</v>
      </c>
      <c r="AC4" s="3">
        <v>8223</v>
      </c>
      <c r="AD4" s="3">
        <v>2128</v>
      </c>
      <c r="AE4" s="3">
        <v>6095</v>
      </c>
      <c r="AF4" s="3">
        <v>480</v>
      </c>
      <c r="AG4" s="3">
        <v>3908</v>
      </c>
      <c r="AH4" s="3">
        <v>974</v>
      </c>
      <c r="AI4" s="3">
        <v>733</v>
      </c>
      <c r="AJ4" s="3">
        <v>8325</v>
      </c>
      <c r="AK4" s="3">
        <v>22200</v>
      </c>
      <c r="AL4" s="3">
        <v>19722</v>
      </c>
      <c r="AM4" s="3">
        <v>1665</v>
      </c>
      <c r="AN4" s="3">
        <v>5329</v>
      </c>
      <c r="AO4" s="3">
        <v>1331</v>
      </c>
      <c r="AP4" s="3">
        <v>184813485</v>
      </c>
      <c r="AQ4" s="3">
        <v>5418</v>
      </c>
      <c r="AR4" s="4">
        <v>1.7</v>
      </c>
      <c r="AS4" s="4">
        <v>43.8</v>
      </c>
      <c r="AT4" s="3">
        <v>802</v>
      </c>
      <c r="AU4" s="3">
        <v>227</v>
      </c>
      <c r="AV4" s="3">
        <v>660</v>
      </c>
      <c r="AW4" s="3">
        <v>142</v>
      </c>
      <c r="AX4" s="3">
        <v>288</v>
      </c>
      <c r="AY4" s="3">
        <v>280</v>
      </c>
      <c r="AZ4" s="3">
        <v>275</v>
      </c>
      <c r="BA4" s="3">
        <v>2580</v>
      </c>
      <c r="BB4" s="3">
        <v>2188</v>
      </c>
      <c r="BC4" s="3">
        <v>3303</v>
      </c>
      <c r="BD4" s="3">
        <v>2001</v>
      </c>
      <c r="BE4" s="3">
        <v>114</v>
      </c>
      <c r="BF4" s="3">
        <v>5450</v>
      </c>
      <c r="BG4" s="3">
        <v>33080</v>
      </c>
      <c r="BH4" s="3">
        <v>26472</v>
      </c>
      <c r="BI4" s="3">
        <v>1604</v>
      </c>
      <c r="BJ4" s="3">
        <v>3055</v>
      </c>
      <c r="BK4" s="3">
        <v>791</v>
      </c>
      <c r="BL4" s="3">
        <v>180287597</v>
      </c>
      <c r="BM4" s="3">
        <v>136</v>
      </c>
      <c r="BN4" s="3">
        <v>1958</v>
      </c>
      <c r="BO4" s="3">
        <v>284</v>
      </c>
      <c r="BP4" s="3">
        <v>1674</v>
      </c>
      <c r="BQ4" s="3">
        <v>5920</v>
      </c>
      <c r="BR4" s="4">
        <v>71.900000000000006</v>
      </c>
      <c r="BS4" s="3">
        <v>1944</v>
      </c>
      <c r="BT4" s="3">
        <v>3976</v>
      </c>
      <c r="BU4" s="3">
        <v>7531</v>
      </c>
      <c r="BV4" s="3">
        <v>98</v>
      </c>
      <c r="BW4" s="3">
        <v>632</v>
      </c>
      <c r="BX4" s="3">
        <v>6801</v>
      </c>
      <c r="BY4" s="3">
        <v>98</v>
      </c>
      <c r="BZ4" s="3">
        <v>5</v>
      </c>
      <c r="CA4" s="3">
        <v>53</v>
      </c>
      <c r="CB4" s="3">
        <v>68</v>
      </c>
      <c r="CC4" s="3">
        <v>57</v>
      </c>
      <c r="CD4" s="3">
        <v>449</v>
      </c>
      <c r="CE4" s="3">
        <v>559</v>
      </c>
      <c r="CF4" s="3">
        <v>502</v>
      </c>
      <c r="CG4" s="3">
        <v>319</v>
      </c>
      <c r="CH4" s="3">
        <v>137</v>
      </c>
      <c r="CI4" s="3">
        <v>234</v>
      </c>
      <c r="CJ4" s="3">
        <v>148</v>
      </c>
      <c r="CK4" s="3">
        <v>551</v>
      </c>
      <c r="CL4" s="3">
        <v>368</v>
      </c>
      <c r="CM4" s="3">
        <v>1297</v>
      </c>
      <c r="CN4" s="3">
        <v>615</v>
      </c>
      <c r="CO4" s="3">
        <v>1371</v>
      </c>
      <c r="CP4" s="3">
        <v>361</v>
      </c>
      <c r="CQ4" s="3">
        <v>339</v>
      </c>
      <c r="CR4" s="3">
        <v>0</v>
      </c>
      <c r="CS4" s="3">
        <v>0</v>
      </c>
      <c r="CT4" s="3">
        <v>0</v>
      </c>
      <c r="CU4" s="3">
        <v>9523</v>
      </c>
      <c r="CV4" s="3">
        <v>3455</v>
      </c>
      <c r="CW4" s="3">
        <v>646</v>
      </c>
      <c r="CX4" s="3">
        <v>938</v>
      </c>
      <c r="CY4" s="3">
        <v>672</v>
      </c>
      <c r="CZ4" s="3">
        <v>3574</v>
      </c>
      <c r="DA4" s="3">
        <v>238</v>
      </c>
    </row>
    <row r="5" spans="1:105" x14ac:dyDescent="0.25">
      <c r="A5" s="2" t="s">
        <v>106</v>
      </c>
      <c r="B5" s="3">
        <v>485568</v>
      </c>
      <c r="C5" s="3">
        <v>6747289</v>
      </c>
      <c r="D5" s="3">
        <v>3492445</v>
      </c>
      <c r="E5" s="3">
        <v>3952</v>
      </c>
      <c r="F5" s="3">
        <v>2034</v>
      </c>
      <c r="G5" s="3">
        <v>1918</v>
      </c>
      <c r="H5" s="3">
        <v>42</v>
      </c>
      <c r="I5" s="3">
        <v>129</v>
      </c>
      <c r="J5" s="3">
        <v>207</v>
      </c>
      <c r="K5" s="3">
        <v>311</v>
      </c>
      <c r="L5" s="3">
        <v>143</v>
      </c>
      <c r="M5" s="3">
        <v>99</v>
      </c>
      <c r="N5" s="3">
        <v>73</v>
      </c>
      <c r="O5" s="3">
        <v>117</v>
      </c>
      <c r="P5" s="3">
        <v>160</v>
      </c>
      <c r="Q5" s="3">
        <v>238</v>
      </c>
      <c r="R5" s="3">
        <v>248</v>
      </c>
      <c r="S5" s="3">
        <v>238</v>
      </c>
      <c r="T5" s="3">
        <v>247</v>
      </c>
      <c r="U5" s="3">
        <v>278</v>
      </c>
      <c r="V5" s="3">
        <v>289</v>
      </c>
      <c r="W5" s="3">
        <v>315</v>
      </c>
      <c r="X5" s="3">
        <v>322</v>
      </c>
      <c r="Y5" s="3">
        <v>230</v>
      </c>
      <c r="Z5" s="3">
        <v>150</v>
      </c>
      <c r="AA5" s="3">
        <v>93</v>
      </c>
      <c r="AB5" s="3">
        <v>65</v>
      </c>
      <c r="AC5" s="3">
        <v>3063</v>
      </c>
      <c r="AD5" s="3">
        <v>555</v>
      </c>
      <c r="AE5" s="3">
        <v>2508</v>
      </c>
      <c r="AF5" s="3">
        <v>152</v>
      </c>
      <c r="AG5" s="3">
        <v>1535</v>
      </c>
      <c r="AH5" s="3">
        <v>481</v>
      </c>
      <c r="AI5" s="3">
        <v>340</v>
      </c>
      <c r="AJ5" s="3">
        <v>3106</v>
      </c>
      <c r="AK5" s="3">
        <v>25129</v>
      </c>
      <c r="AL5" s="3">
        <v>23795</v>
      </c>
      <c r="AM5" s="3">
        <v>477</v>
      </c>
      <c r="AN5" s="3">
        <v>1879</v>
      </c>
      <c r="AO5" s="3">
        <v>750</v>
      </c>
      <c r="AP5" s="3">
        <v>78050427</v>
      </c>
      <c r="AQ5" s="3">
        <v>1781</v>
      </c>
      <c r="AR5" s="4">
        <v>2.2000000000000002</v>
      </c>
      <c r="AS5" s="4">
        <v>43.9</v>
      </c>
      <c r="AT5" s="3">
        <v>29</v>
      </c>
      <c r="AU5" s="3">
        <v>54</v>
      </c>
      <c r="AV5" s="3">
        <v>472</v>
      </c>
      <c r="AW5" s="3">
        <v>116</v>
      </c>
      <c r="AX5" s="3">
        <v>220</v>
      </c>
      <c r="AY5" s="3">
        <v>228</v>
      </c>
      <c r="AZ5" s="3">
        <v>191</v>
      </c>
      <c r="BA5" s="3">
        <v>717</v>
      </c>
      <c r="BB5" s="3">
        <v>598</v>
      </c>
      <c r="BC5" s="3">
        <v>1494</v>
      </c>
      <c r="BD5" s="3">
        <v>262</v>
      </c>
      <c r="BE5" s="3">
        <v>25</v>
      </c>
      <c r="BF5" s="3">
        <v>1779</v>
      </c>
      <c r="BG5" s="3">
        <v>44113</v>
      </c>
      <c r="BH5" s="3">
        <v>40896</v>
      </c>
      <c r="BI5" s="3">
        <v>262</v>
      </c>
      <c r="BJ5" s="3">
        <v>1094</v>
      </c>
      <c r="BK5" s="3">
        <v>423</v>
      </c>
      <c r="BL5" s="3">
        <v>78476499</v>
      </c>
      <c r="BM5" s="3">
        <v>1</v>
      </c>
      <c r="BN5" s="3">
        <v>1212</v>
      </c>
      <c r="BO5" s="3">
        <v>33</v>
      </c>
      <c r="BP5" s="3">
        <v>1179</v>
      </c>
      <c r="BQ5" s="3">
        <v>1857</v>
      </c>
      <c r="BR5" s="4">
        <v>96.2</v>
      </c>
      <c r="BS5" s="3">
        <v>1581</v>
      </c>
      <c r="BT5" s="3">
        <v>276</v>
      </c>
      <c r="BU5" s="3">
        <v>310</v>
      </c>
      <c r="BV5" s="3">
        <v>0</v>
      </c>
      <c r="BW5" s="3">
        <v>67</v>
      </c>
      <c r="BX5" s="3">
        <v>243</v>
      </c>
      <c r="BY5" s="3">
        <v>0</v>
      </c>
      <c r="BZ5" s="3">
        <v>0</v>
      </c>
      <c r="CA5" s="3">
        <v>29</v>
      </c>
      <c r="CB5" s="3">
        <v>0</v>
      </c>
      <c r="CC5" s="3">
        <v>0</v>
      </c>
      <c r="CD5" s="3">
        <v>38</v>
      </c>
      <c r="CE5" s="3">
        <v>17</v>
      </c>
      <c r="CF5" s="3">
        <v>91</v>
      </c>
      <c r="CG5" s="3">
        <v>5</v>
      </c>
      <c r="CH5" s="3">
        <v>9</v>
      </c>
      <c r="CI5" s="3">
        <v>1</v>
      </c>
      <c r="CJ5" s="3">
        <v>1</v>
      </c>
      <c r="CK5" s="3">
        <v>5</v>
      </c>
      <c r="CL5" s="3">
        <v>4</v>
      </c>
      <c r="CM5" s="3">
        <v>0</v>
      </c>
      <c r="CN5" s="3">
        <v>0</v>
      </c>
      <c r="CO5" s="3">
        <v>75</v>
      </c>
      <c r="CP5" s="3">
        <v>24</v>
      </c>
      <c r="CQ5" s="3">
        <v>11</v>
      </c>
      <c r="CR5" s="3">
        <v>0</v>
      </c>
      <c r="CS5" s="3">
        <v>0</v>
      </c>
      <c r="CT5" s="3">
        <v>0</v>
      </c>
      <c r="CU5" s="3">
        <v>3990</v>
      </c>
      <c r="CV5" s="3">
        <v>1725</v>
      </c>
      <c r="CW5" s="3">
        <v>188</v>
      </c>
      <c r="CX5" s="3">
        <v>739</v>
      </c>
      <c r="CY5" s="3">
        <v>276</v>
      </c>
      <c r="CZ5" s="3">
        <v>980</v>
      </c>
      <c r="DA5" s="3">
        <v>82</v>
      </c>
    </row>
    <row r="6" spans="1:105" x14ac:dyDescent="0.25">
      <c r="A6" s="2" t="s">
        <v>107</v>
      </c>
      <c r="B6" s="3">
        <v>481111</v>
      </c>
      <c r="C6" s="3">
        <v>6747581</v>
      </c>
      <c r="D6" s="3">
        <v>7164286</v>
      </c>
      <c r="E6" s="3">
        <v>1742</v>
      </c>
      <c r="F6" s="3">
        <v>912</v>
      </c>
      <c r="G6" s="3">
        <v>830</v>
      </c>
      <c r="H6" s="3">
        <v>44</v>
      </c>
      <c r="I6" s="3">
        <v>33</v>
      </c>
      <c r="J6" s="3">
        <v>52</v>
      </c>
      <c r="K6" s="3">
        <v>62</v>
      </c>
      <c r="L6" s="3">
        <v>27</v>
      </c>
      <c r="M6" s="3">
        <v>24</v>
      </c>
      <c r="N6" s="3">
        <v>53</v>
      </c>
      <c r="O6" s="3">
        <v>209</v>
      </c>
      <c r="P6" s="3">
        <v>159</v>
      </c>
      <c r="Q6" s="3">
        <v>114</v>
      </c>
      <c r="R6" s="3">
        <v>83</v>
      </c>
      <c r="S6" s="3">
        <v>93</v>
      </c>
      <c r="T6" s="3">
        <v>79</v>
      </c>
      <c r="U6" s="3">
        <v>102</v>
      </c>
      <c r="V6" s="3">
        <v>111</v>
      </c>
      <c r="W6" s="3">
        <v>155</v>
      </c>
      <c r="X6" s="3">
        <v>108</v>
      </c>
      <c r="Y6" s="3">
        <v>109</v>
      </c>
      <c r="Z6" s="3">
        <v>77</v>
      </c>
      <c r="AA6" s="3">
        <v>64</v>
      </c>
      <c r="AB6" s="3">
        <v>28</v>
      </c>
      <c r="AC6" s="3">
        <v>1544</v>
      </c>
      <c r="AD6" s="3">
        <v>337</v>
      </c>
      <c r="AE6" s="3">
        <v>1207</v>
      </c>
      <c r="AF6" s="3">
        <v>143</v>
      </c>
      <c r="AG6" s="3">
        <v>744</v>
      </c>
      <c r="AH6" s="3">
        <v>218</v>
      </c>
      <c r="AI6" s="3">
        <v>102</v>
      </c>
      <c r="AJ6" s="3">
        <v>1543</v>
      </c>
      <c r="AK6" s="3">
        <v>20289</v>
      </c>
      <c r="AL6" s="3">
        <v>18404</v>
      </c>
      <c r="AM6" s="3">
        <v>410</v>
      </c>
      <c r="AN6" s="3">
        <v>925</v>
      </c>
      <c r="AO6" s="3">
        <v>208</v>
      </c>
      <c r="AP6" s="3">
        <v>31305640</v>
      </c>
      <c r="AQ6" s="3">
        <v>1096</v>
      </c>
      <c r="AR6" s="4">
        <v>1.6</v>
      </c>
      <c r="AS6" s="4">
        <v>39.700000000000003</v>
      </c>
      <c r="AT6" s="3">
        <v>283</v>
      </c>
      <c r="AU6" s="3">
        <v>55</v>
      </c>
      <c r="AV6" s="3">
        <v>120</v>
      </c>
      <c r="AW6" s="3">
        <v>30</v>
      </c>
      <c r="AX6" s="3">
        <v>59</v>
      </c>
      <c r="AY6" s="3">
        <v>43</v>
      </c>
      <c r="AZ6" s="3">
        <v>44</v>
      </c>
      <c r="BA6" s="3">
        <v>683</v>
      </c>
      <c r="BB6" s="3">
        <v>296</v>
      </c>
      <c r="BC6" s="3">
        <v>540</v>
      </c>
      <c r="BD6" s="3">
        <v>538</v>
      </c>
      <c r="BE6" s="3">
        <v>18</v>
      </c>
      <c r="BF6" s="3">
        <v>1099</v>
      </c>
      <c r="BG6" s="3">
        <v>28556</v>
      </c>
      <c r="BH6" s="3">
        <v>22648</v>
      </c>
      <c r="BI6" s="3">
        <v>416</v>
      </c>
      <c r="BJ6" s="3">
        <v>564</v>
      </c>
      <c r="BK6" s="3">
        <v>119</v>
      </c>
      <c r="BL6" s="3">
        <v>31383168</v>
      </c>
      <c r="BM6" s="3">
        <v>0</v>
      </c>
      <c r="BN6" s="3">
        <v>548</v>
      </c>
      <c r="BO6" s="3">
        <v>211</v>
      </c>
      <c r="BP6" s="3">
        <v>337</v>
      </c>
      <c r="BQ6" s="3">
        <v>1222</v>
      </c>
      <c r="BR6" s="4">
        <v>61.2</v>
      </c>
      <c r="BS6" s="3">
        <v>372</v>
      </c>
      <c r="BT6" s="3">
        <v>850</v>
      </c>
      <c r="BU6" s="3">
        <v>2366</v>
      </c>
      <c r="BV6" s="3">
        <v>1</v>
      </c>
      <c r="BW6" s="3">
        <v>693</v>
      </c>
      <c r="BX6" s="3">
        <v>1672</v>
      </c>
      <c r="BY6" s="3">
        <v>1</v>
      </c>
      <c r="BZ6" s="3">
        <v>0</v>
      </c>
      <c r="CA6" s="3">
        <v>397</v>
      </c>
      <c r="CB6" s="3">
        <v>0</v>
      </c>
      <c r="CC6" s="3">
        <v>0</v>
      </c>
      <c r="CD6" s="3">
        <v>296</v>
      </c>
      <c r="CE6" s="3">
        <v>975</v>
      </c>
      <c r="CF6" s="3">
        <v>89</v>
      </c>
      <c r="CG6" s="3">
        <v>87</v>
      </c>
      <c r="CH6" s="3">
        <v>178</v>
      </c>
      <c r="CI6" s="3">
        <v>3</v>
      </c>
      <c r="CJ6" s="3">
        <v>18</v>
      </c>
      <c r="CK6" s="3">
        <v>118</v>
      </c>
      <c r="CL6" s="3">
        <v>72</v>
      </c>
      <c r="CM6" s="3">
        <v>0</v>
      </c>
      <c r="CN6" s="3">
        <v>7</v>
      </c>
      <c r="CO6" s="3">
        <v>71</v>
      </c>
      <c r="CP6" s="3">
        <v>18</v>
      </c>
      <c r="CQ6" s="3">
        <v>36</v>
      </c>
      <c r="CR6" s="3">
        <v>0</v>
      </c>
      <c r="CS6" s="3">
        <v>0</v>
      </c>
      <c r="CT6" s="3">
        <v>0</v>
      </c>
      <c r="CU6" s="3">
        <v>1735</v>
      </c>
      <c r="CV6" s="3">
        <v>709</v>
      </c>
      <c r="CW6" s="3">
        <v>166</v>
      </c>
      <c r="CX6" s="3">
        <v>157</v>
      </c>
      <c r="CY6" s="3">
        <v>170</v>
      </c>
      <c r="CZ6" s="3">
        <v>485</v>
      </c>
      <c r="DA6" s="3">
        <v>48</v>
      </c>
    </row>
    <row r="7" spans="1:105" x14ac:dyDescent="0.25">
      <c r="A7" s="2" t="s">
        <v>108</v>
      </c>
      <c r="B7" s="3">
        <v>484945</v>
      </c>
      <c r="C7" s="3">
        <v>6746138</v>
      </c>
      <c r="D7" s="3">
        <v>4176956</v>
      </c>
      <c r="E7" s="3">
        <v>4835</v>
      </c>
      <c r="F7" s="3">
        <v>2517</v>
      </c>
      <c r="G7" s="3">
        <v>2318</v>
      </c>
      <c r="H7" s="3">
        <v>45</v>
      </c>
      <c r="I7" s="3">
        <v>143</v>
      </c>
      <c r="J7" s="3">
        <v>172</v>
      </c>
      <c r="K7" s="3">
        <v>253</v>
      </c>
      <c r="L7" s="3">
        <v>150</v>
      </c>
      <c r="M7" s="3">
        <v>82</v>
      </c>
      <c r="N7" s="3">
        <v>96</v>
      </c>
      <c r="O7" s="3">
        <v>320</v>
      </c>
      <c r="P7" s="3">
        <v>328</v>
      </c>
      <c r="Q7" s="3">
        <v>278</v>
      </c>
      <c r="R7" s="3">
        <v>250</v>
      </c>
      <c r="S7" s="3">
        <v>240</v>
      </c>
      <c r="T7" s="3">
        <v>246</v>
      </c>
      <c r="U7" s="3">
        <v>298</v>
      </c>
      <c r="V7" s="3">
        <v>340</v>
      </c>
      <c r="W7" s="3">
        <v>382</v>
      </c>
      <c r="X7" s="3">
        <v>442</v>
      </c>
      <c r="Y7" s="3">
        <v>323</v>
      </c>
      <c r="Z7" s="3">
        <v>204</v>
      </c>
      <c r="AA7" s="3">
        <v>120</v>
      </c>
      <c r="AB7" s="3">
        <v>168</v>
      </c>
      <c r="AC7" s="3">
        <v>4035</v>
      </c>
      <c r="AD7" s="3">
        <v>1177</v>
      </c>
      <c r="AE7" s="3">
        <v>2858</v>
      </c>
      <c r="AF7" s="3">
        <v>168</v>
      </c>
      <c r="AG7" s="3">
        <v>2010</v>
      </c>
      <c r="AH7" s="3">
        <v>441</v>
      </c>
      <c r="AI7" s="3">
        <v>239</v>
      </c>
      <c r="AJ7" s="3">
        <v>4042</v>
      </c>
      <c r="AK7" s="3">
        <v>21121</v>
      </c>
      <c r="AL7" s="3">
        <v>19350</v>
      </c>
      <c r="AM7" s="3">
        <v>925</v>
      </c>
      <c r="AN7" s="3">
        <v>2547</v>
      </c>
      <c r="AO7" s="3">
        <v>570</v>
      </c>
      <c r="AP7" s="3">
        <v>85371025</v>
      </c>
      <c r="AQ7" s="3">
        <v>2583</v>
      </c>
      <c r="AR7" s="4">
        <v>1.8</v>
      </c>
      <c r="AS7" s="4">
        <v>42.2</v>
      </c>
      <c r="AT7" s="3">
        <v>315</v>
      </c>
      <c r="AU7" s="3">
        <v>100</v>
      </c>
      <c r="AV7" s="3">
        <v>457</v>
      </c>
      <c r="AW7" s="3">
        <v>125</v>
      </c>
      <c r="AX7" s="3">
        <v>223</v>
      </c>
      <c r="AY7" s="3">
        <v>194</v>
      </c>
      <c r="AZ7" s="3">
        <v>186</v>
      </c>
      <c r="BA7" s="3">
        <v>1264</v>
      </c>
      <c r="BB7" s="3">
        <v>866</v>
      </c>
      <c r="BC7" s="3">
        <v>1550</v>
      </c>
      <c r="BD7" s="3">
        <v>992</v>
      </c>
      <c r="BE7" s="3">
        <v>41</v>
      </c>
      <c r="BF7" s="3">
        <v>2584</v>
      </c>
      <c r="BG7" s="3">
        <v>32615</v>
      </c>
      <c r="BH7" s="3">
        <v>27492</v>
      </c>
      <c r="BI7" s="3">
        <v>884</v>
      </c>
      <c r="BJ7" s="3">
        <v>1375</v>
      </c>
      <c r="BK7" s="3">
        <v>325</v>
      </c>
      <c r="BL7" s="3">
        <v>84277093</v>
      </c>
      <c r="BM7" s="3">
        <v>1</v>
      </c>
      <c r="BN7" s="3">
        <v>849</v>
      </c>
      <c r="BO7" s="3">
        <v>29</v>
      </c>
      <c r="BP7" s="3">
        <v>820</v>
      </c>
      <c r="BQ7" s="3">
        <v>2766</v>
      </c>
      <c r="BR7" s="4">
        <v>76.099999999999994</v>
      </c>
      <c r="BS7" s="3">
        <v>1208</v>
      </c>
      <c r="BT7" s="3">
        <v>1558</v>
      </c>
      <c r="BU7" s="3">
        <v>402</v>
      </c>
      <c r="BV7" s="3">
        <v>3</v>
      </c>
      <c r="BW7" s="3">
        <v>32</v>
      </c>
      <c r="BX7" s="3">
        <v>367</v>
      </c>
      <c r="BY7" s="3">
        <v>3</v>
      </c>
      <c r="BZ7" s="3">
        <v>0</v>
      </c>
      <c r="CA7" s="3">
        <v>4</v>
      </c>
      <c r="CB7" s="3">
        <v>0</v>
      </c>
      <c r="CC7" s="3">
        <v>0</v>
      </c>
      <c r="CD7" s="3">
        <v>28</v>
      </c>
      <c r="CE7" s="3">
        <v>50</v>
      </c>
      <c r="CF7" s="3">
        <v>25</v>
      </c>
      <c r="CG7" s="3">
        <v>6</v>
      </c>
      <c r="CH7" s="3">
        <v>4</v>
      </c>
      <c r="CI7" s="3">
        <v>0</v>
      </c>
      <c r="CJ7" s="3">
        <v>6</v>
      </c>
      <c r="CK7" s="3">
        <v>9</v>
      </c>
      <c r="CL7" s="3">
        <v>47</v>
      </c>
      <c r="CM7" s="3">
        <v>0</v>
      </c>
      <c r="CN7" s="3">
        <v>91</v>
      </c>
      <c r="CO7" s="3">
        <v>112</v>
      </c>
      <c r="CP7" s="3">
        <v>4</v>
      </c>
      <c r="CQ7" s="3">
        <v>13</v>
      </c>
      <c r="CR7" s="3">
        <v>0</v>
      </c>
      <c r="CS7" s="3">
        <v>0</v>
      </c>
      <c r="CT7" s="3">
        <v>0</v>
      </c>
      <c r="CU7" s="3">
        <v>4875</v>
      </c>
      <c r="CV7" s="3">
        <v>1659</v>
      </c>
      <c r="CW7" s="3">
        <v>454</v>
      </c>
      <c r="CX7" s="3">
        <v>705</v>
      </c>
      <c r="CY7" s="3">
        <v>344</v>
      </c>
      <c r="CZ7" s="3">
        <v>1493</v>
      </c>
      <c r="DA7" s="3">
        <v>220</v>
      </c>
    </row>
    <row r="8" spans="1:105" x14ac:dyDescent="0.25">
      <c r="A8" s="2" t="s">
        <v>109</v>
      </c>
      <c r="B8" s="3">
        <v>484809</v>
      </c>
      <c r="C8" s="3">
        <v>6750305</v>
      </c>
      <c r="D8" s="3">
        <v>3549755</v>
      </c>
      <c r="E8" s="3">
        <v>5066</v>
      </c>
      <c r="F8" s="3">
        <v>2567</v>
      </c>
      <c r="G8" s="3">
        <v>2499</v>
      </c>
      <c r="H8" s="3">
        <v>43</v>
      </c>
      <c r="I8" s="3">
        <v>150</v>
      </c>
      <c r="J8" s="3">
        <v>194</v>
      </c>
      <c r="K8" s="3">
        <v>254</v>
      </c>
      <c r="L8" s="3">
        <v>140</v>
      </c>
      <c r="M8" s="3">
        <v>101</v>
      </c>
      <c r="N8" s="3">
        <v>114</v>
      </c>
      <c r="O8" s="3">
        <v>295</v>
      </c>
      <c r="P8" s="3">
        <v>376</v>
      </c>
      <c r="Q8" s="3">
        <v>315</v>
      </c>
      <c r="R8" s="3">
        <v>263</v>
      </c>
      <c r="S8" s="3">
        <v>255</v>
      </c>
      <c r="T8" s="3">
        <v>316</v>
      </c>
      <c r="U8" s="3">
        <v>346</v>
      </c>
      <c r="V8" s="3">
        <v>390</v>
      </c>
      <c r="W8" s="3">
        <v>428</v>
      </c>
      <c r="X8" s="3">
        <v>462</v>
      </c>
      <c r="Y8" s="3">
        <v>294</v>
      </c>
      <c r="Z8" s="3">
        <v>206</v>
      </c>
      <c r="AA8" s="3">
        <v>102</v>
      </c>
      <c r="AB8" s="3">
        <v>65</v>
      </c>
      <c r="AC8" s="3">
        <v>4227</v>
      </c>
      <c r="AD8" s="3">
        <v>1140</v>
      </c>
      <c r="AE8" s="3">
        <v>3087</v>
      </c>
      <c r="AF8" s="3">
        <v>171</v>
      </c>
      <c r="AG8" s="3">
        <v>2188</v>
      </c>
      <c r="AH8" s="3">
        <v>455</v>
      </c>
      <c r="AI8" s="3">
        <v>273</v>
      </c>
      <c r="AJ8" s="3">
        <v>4321</v>
      </c>
      <c r="AK8" s="3">
        <v>20692</v>
      </c>
      <c r="AL8" s="3">
        <v>18845</v>
      </c>
      <c r="AM8" s="3">
        <v>1022</v>
      </c>
      <c r="AN8" s="3">
        <v>2739</v>
      </c>
      <c r="AO8" s="3">
        <v>560</v>
      </c>
      <c r="AP8" s="3">
        <v>89408393</v>
      </c>
      <c r="AQ8" s="3">
        <v>2878</v>
      </c>
      <c r="AR8" s="4">
        <v>1.8</v>
      </c>
      <c r="AS8" s="4">
        <v>41.9</v>
      </c>
      <c r="AT8" s="3">
        <v>347</v>
      </c>
      <c r="AU8" s="3">
        <v>122</v>
      </c>
      <c r="AV8" s="3">
        <v>489</v>
      </c>
      <c r="AW8" s="3">
        <v>130</v>
      </c>
      <c r="AX8" s="3">
        <v>242</v>
      </c>
      <c r="AY8" s="3">
        <v>203</v>
      </c>
      <c r="AZ8" s="3">
        <v>180</v>
      </c>
      <c r="BA8" s="3">
        <v>1497</v>
      </c>
      <c r="BB8" s="3">
        <v>898</v>
      </c>
      <c r="BC8" s="3">
        <v>1643</v>
      </c>
      <c r="BD8" s="3">
        <v>1196</v>
      </c>
      <c r="BE8" s="3">
        <v>39</v>
      </c>
      <c r="BF8" s="3">
        <v>2900</v>
      </c>
      <c r="BG8" s="3">
        <v>30991</v>
      </c>
      <c r="BH8" s="3">
        <v>25447</v>
      </c>
      <c r="BI8" s="3">
        <v>1063</v>
      </c>
      <c r="BJ8" s="3">
        <v>1531</v>
      </c>
      <c r="BK8" s="3">
        <v>306</v>
      </c>
      <c r="BL8" s="3">
        <v>89874099</v>
      </c>
      <c r="BM8" s="3">
        <v>0</v>
      </c>
      <c r="BN8" s="3">
        <v>832</v>
      </c>
      <c r="BO8" s="3">
        <v>82</v>
      </c>
      <c r="BP8" s="3">
        <v>750</v>
      </c>
      <c r="BQ8" s="3">
        <v>3152</v>
      </c>
      <c r="BR8" s="4">
        <v>72.5</v>
      </c>
      <c r="BS8" s="3">
        <v>1171</v>
      </c>
      <c r="BT8" s="3">
        <v>1981</v>
      </c>
      <c r="BU8" s="3">
        <v>339</v>
      </c>
      <c r="BV8" s="3">
        <v>7</v>
      </c>
      <c r="BW8" s="3">
        <v>23</v>
      </c>
      <c r="BX8" s="3">
        <v>309</v>
      </c>
      <c r="BY8" s="3">
        <v>7</v>
      </c>
      <c r="BZ8" s="3">
        <v>0</v>
      </c>
      <c r="CA8" s="3">
        <v>3</v>
      </c>
      <c r="CB8" s="3">
        <v>0</v>
      </c>
      <c r="CC8" s="3">
        <v>4</v>
      </c>
      <c r="CD8" s="3">
        <v>16</v>
      </c>
      <c r="CE8" s="3">
        <v>31</v>
      </c>
      <c r="CF8" s="3">
        <v>24</v>
      </c>
      <c r="CG8" s="3">
        <v>31</v>
      </c>
      <c r="CH8" s="3">
        <v>1</v>
      </c>
      <c r="CI8" s="3">
        <v>0</v>
      </c>
      <c r="CJ8" s="3">
        <v>8</v>
      </c>
      <c r="CK8" s="3">
        <v>34</v>
      </c>
      <c r="CL8" s="3">
        <v>5</v>
      </c>
      <c r="CM8" s="3">
        <v>0</v>
      </c>
      <c r="CN8" s="3">
        <v>0</v>
      </c>
      <c r="CO8" s="3">
        <v>122</v>
      </c>
      <c r="CP8" s="3">
        <v>32</v>
      </c>
      <c r="CQ8" s="3">
        <v>21</v>
      </c>
      <c r="CR8" s="3">
        <v>0</v>
      </c>
      <c r="CS8" s="3">
        <v>0</v>
      </c>
      <c r="CT8" s="3">
        <v>0</v>
      </c>
      <c r="CU8" s="3">
        <v>5214</v>
      </c>
      <c r="CV8" s="3">
        <v>1944</v>
      </c>
      <c r="CW8" s="3">
        <v>569</v>
      </c>
      <c r="CX8" s="3">
        <v>740</v>
      </c>
      <c r="CY8" s="3">
        <v>350</v>
      </c>
      <c r="CZ8" s="3">
        <v>1406</v>
      </c>
      <c r="DA8" s="3">
        <v>205</v>
      </c>
    </row>
    <row r="9" spans="1:105" x14ac:dyDescent="0.25">
      <c r="A9" s="2" t="s">
        <v>110</v>
      </c>
      <c r="B9" s="3">
        <v>487177</v>
      </c>
      <c r="C9" s="3">
        <v>6749296</v>
      </c>
      <c r="D9" s="3">
        <v>11195741</v>
      </c>
      <c r="E9" s="3">
        <v>5988</v>
      </c>
      <c r="F9" s="3">
        <v>3110</v>
      </c>
      <c r="G9" s="3">
        <v>2878</v>
      </c>
      <c r="H9" s="3">
        <v>46</v>
      </c>
      <c r="I9" s="3">
        <v>122</v>
      </c>
      <c r="J9" s="3">
        <v>176</v>
      </c>
      <c r="K9" s="3">
        <v>286</v>
      </c>
      <c r="L9" s="3">
        <v>128</v>
      </c>
      <c r="M9" s="3">
        <v>121</v>
      </c>
      <c r="N9" s="3">
        <v>163</v>
      </c>
      <c r="O9" s="3">
        <v>421</v>
      </c>
      <c r="P9" s="3">
        <v>465</v>
      </c>
      <c r="Q9" s="3">
        <v>370</v>
      </c>
      <c r="R9" s="3">
        <v>271</v>
      </c>
      <c r="S9" s="3">
        <v>289</v>
      </c>
      <c r="T9" s="3">
        <v>316</v>
      </c>
      <c r="U9" s="3">
        <v>419</v>
      </c>
      <c r="V9" s="3">
        <v>425</v>
      </c>
      <c r="W9" s="3">
        <v>421</v>
      </c>
      <c r="X9" s="3">
        <v>422</v>
      </c>
      <c r="Y9" s="3">
        <v>388</v>
      </c>
      <c r="Z9" s="3">
        <v>323</v>
      </c>
      <c r="AA9" s="3">
        <v>223</v>
      </c>
      <c r="AB9" s="3">
        <v>239</v>
      </c>
      <c r="AC9" s="3">
        <v>5155</v>
      </c>
      <c r="AD9" s="3">
        <v>1420</v>
      </c>
      <c r="AE9" s="3">
        <v>3735</v>
      </c>
      <c r="AF9" s="3">
        <v>274</v>
      </c>
      <c r="AG9" s="3">
        <v>2584</v>
      </c>
      <c r="AH9" s="3">
        <v>520</v>
      </c>
      <c r="AI9" s="3">
        <v>357</v>
      </c>
      <c r="AJ9" s="3">
        <v>5201</v>
      </c>
      <c r="AK9" s="3">
        <v>21238</v>
      </c>
      <c r="AL9" s="3">
        <v>19523</v>
      </c>
      <c r="AM9" s="3">
        <v>1156</v>
      </c>
      <c r="AN9" s="3">
        <v>3298</v>
      </c>
      <c r="AO9" s="3">
        <v>747</v>
      </c>
      <c r="AP9" s="3">
        <v>110458166</v>
      </c>
      <c r="AQ9" s="3">
        <v>3487</v>
      </c>
      <c r="AR9" s="4">
        <v>1.7</v>
      </c>
      <c r="AS9" s="4">
        <v>41.1</v>
      </c>
      <c r="AT9" s="3">
        <v>459</v>
      </c>
      <c r="AU9" s="3">
        <v>132</v>
      </c>
      <c r="AV9" s="3">
        <v>507</v>
      </c>
      <c r="AW9" s="3">
        <v>109</v>
      </c>
      <c r="AX9" s="3">
        <v>226</v>
      </c>
      <c r="AY9" s="3">
        <v>215</v>
      </c>
      <c r="AZ9" s="3">
        <v>197</v>
      </c>
      <c r="BA9" s="3">
        <v>1778</v>
      </c>
      <c r="BB9" s="3">
        <v>1211</v>
      </c>
      <c r="BC9" s="3">
        <v>2143</v>
      </c>
      <c r="BD9" s="3">
        <v>1285</v>
      </c>
      <c r="BE9" s="3">
        <v>59</v>
      </c>
      <c r="BF9" s="3">
        <v>3505</v>
      </c>
      <c r="BG9" s="3">
        <v>31538</v>
      </c>
      <c r="BH9" s="3">
        <v>25695</v>
      </c>
      <c r="BI9" s="3">
        <v>1082</v>
      </c>
      <c r="BJ9" s="3">
        <v>2008</v>
      </c>
      <c r="BK9" s="3">
        <v>415</v>
      </c>
      <c r="BL9" s="3">
        <v>110540877</v>
      </c>
      <c r="BM9" s="3">
        <v>4</v>
      </c>
      <c r="BN9" s="3">
        <v>1317</v>
      </c>
      <c r="BO9" s="3">
        <v>255</v>
      </c>
      <c r="BP9" s="3">
        <v>1062</v>
      </c>
      <c r="BQ9" s="3">
        <v>3838</v>
      </c>
      <c r="BR9" s="4">
        <v>68.5</v>
      </c>
      <c r="BS9" s="3">
        <v>1333</v>
      </c>
      <c r="BT9" s="3">
        <v>2505</v>
      </c>
      <c r="BU9" s="3">
        <v>2123</v>
      </c>
      <c r="BV9" s="3">
        <v>3</v>
      </c>
      <c r="BW9" s="3">
        <v>656</v>
      </c>
      <c r="BX9" s="3">
        <v>1464</v>
      </c>
      <c r="BY9" s="3">
        <v>3</v>
      </c>
      <c r="BZ9" s="3">
        <v>17</v>
      </c>
      <c r="CA9" s="3">
        <v>346</v>
      </c>
      <c r="CB9" s="3">
        <v>0</v>
      </c>
      <c r="CC9" s="3">
        <v>17</v>
      </c>
      <c r="CD9" s="3">
        <v>276</v>
      </c>
      <c r="CE9" s="3">
        <v>183</v>
      </c>
      <c r="CF9" s="3">
        <v>495</v>
      </c>
      <c r="CG9" s="3">
        <v>41</v>
      </c>
      <c r="CH9" s="3">
        <v>25</v>
      </c>
      <c r="CI9" s="3">
        <v>0</v>
      </c>
      <c r="CJ9" s="3">
        <v>9</v>
      </c>
      <c r="CK9" s="3">
        <v>77</v>
      </c>
      <c r="CL9" s="3">
        <v>112</v>
      </c>
      <c r="CM9" s="3">
        <v>6</v>
      </c>
      <c r="CN9" s="3">
        <v>219</v>
      </c>
      <c r="CO9" s="3">
        <v>158</v>
      </c>
      <c r="CP9" s="3">
        <v>46</v>
      </c>
      <c r="CQ9" s="3">
        <v>93</v>
      </c>
      <c r="CR9" s="3">
        <v>0</v>
      </c>
      <c r="CS9" s="3">
        <v>0</v>
      </c>
      <c r="CT9" s="3">
        <v>0</v>
      </c>
      <c r="CU9" s="3">
        <v>6017</v>
      </c>
      <c r="CV9" s="3">
        <v>2308</v>
      </c>
      <c r="CW9" s="3">
        <v>495</v>
      </c>
      <c r="CX9" s="3">
        <v>643</v>
      </c>
      <c r="CY9" s="3">
        <v>453</v>
      </c>
      <c r="CZ9" s="3">
        <v>1934</v>
      </c>
      <c r="DA9" s="3">
        <v>184</v>
      </c>
    </row>
    <row r="10" spans="1:105" x14ac:dyDescent="0.25">
      <c r="A10" s="2" t="s">
        <v>111</v>
      </c>
      <c r="B10" s="3">
        <v>483674</v>
      </c>
      <c r="C10" s="3">
        <v>6754954</v>
      </c>
      <c r="D10" s="3">
        <v>13970907</v>
      </c>
      <c r="E10" s="3">
        <v>304</v>
      </c>
      <c r="F10" s="3">
        <v>154</v>
      </c>
      <c r="G10" s="3">
        <v>150</v>
      </c>
      <c r="H10" s="3">
        <v>45</v>
      </c>
      <c r="I10" s="3">
        <v>8</v>
      </c>
      <c r="J10" s="3">
        <v>6</v>
      </c>
      <c r="K10" s="3">
        <v>24</v>
      </c>
      <c r="L10" s="3">
        <v>13</v>
      </c>
      <c r="M10" s="3">
        <v>7</v>
      </c>
      <c r="N10" s="3">
        <v>7</v>
      </c>
      <c r="O10" s="3">
        <v>13</v>
      </c>
      <c r="P10" s="3">
        <v>7</v>
      </c>
      <c r="Q10" s="3">
        <v>5</v>
      </c>
      <c r="R10" s="3">
        <v>19</v>
      </c>
      <c r="S10" s="3">
        <v>18</v>
      </c>
      <c r="T10" s="3">
        <v>25</v>
      </c>
      <c r="U10" s="3">
        <v>33</v>
      </c>
      <c r="V10" s="3">
        <v>24</v>
      </c>
      <c r="W10" s="3">
        <v>29</v>
      </c>
      <c r="X10" s="3">
        <v>30</v>
      </c>
      <c r="Y10" s="3">
        <v>13</v>
      </c>
      <c r="Z10" s="3">
        <v>8</v>
      </c>
      <c r="AA10" s="3">
        <v>12</v>
      </c>
      <c r="AB10" s="3">
        <v>3</v>
      </c>
      <c r="AC10" s="3">
        <v>246</v>
      </c>
      <c r="AD10" s="3">
        <v>46</v>
      </c>
      <c r="AE10" s="3">
        <v>200</v>
      </c>
      <c r="AF10" s="3">
        <v>5</v>
      </c>
      <c r="AG10" s="3">
        <v>154</v>
      </c>
      <c r="AH10" s="3">
        <v>24</v>
      </c>
      <c r="AI10" s="3">
        <v>17</v>
      </c>
      <c r="AJ10" s="3">
        <v>256</v>
      </c>
      <c r="AK10" s="3">
        <v>24273</v>
      </c>
      <c r="AL10" s="3">
        <v>21424</v>
      </c>
      <c r="AM10" s="3">
        <v>45</v>
      </c>
      <c r="AN10" s="3">
        <v>150</v>
      </c>
      <c r="AO10" s="3">
        <v>61</v>
      </c>
      <c r="AP10" s="3">
        <v>6213880</v>
      </c>
      <c r="AQ10" s="3">
        <v>134</v>
      </c>
      <c r="AR10" s="4">
        <v>2.2999999999999998</v>
      </c>
      <c r="AS10" s="4">
        <v>51.7</v>
      </c>
      <c r="AT10" s="3">
        <v>3</v>
      </c>
      <c r="AU10" s="3">
        <v>3</v>
      </c>
      <c r="AV10" s="3">
        <v>28</v>
      </c>
      <c r="AW10" s="3">
        <v>5</v>
      </c>
      <c r="AX10" s="3">
        <v>9</v>
      </c>
      <c r="AY10" s="3">
        <v>17</v>
      </c>
      <c r="AZ10" s="3">
        <v>14</v>
      </c>
      <c r="BA10" s="3">
        <v>57</v>
      </c>
      <c r="BB10" s="3">
        <v>49</v>
      </c>
      <c r="BC10" s="3">
        <v>130</v>
      </c>
      <c r="BD10" s="3">
        <v>0</v>
      </c>
      <c r="BE10" s="3">
        <v>4</v>
      </c>
      <c r="BF10" s="3">
        <v>137</v>
      </c>
      <c r="BG10" s="3">
        <v>45723</v>
      </c>
      <c r="BH10" s="3">
        <v>43297</v>
      </c>
      <c r="BI10" s="3">
        <v>23</v>
      </c>
      <c r="BJ10" s="3">
        <v>81</v>
      </c>
      <c r="BK10" s="3">
        <v>33</v>
      </c>
      <c r="BL10" s="3">
        <v>6264068</v>
      </c>
      <c r="BM10" s="3">
        <v>87</v>
      </c>
      <c r="BN10" s="3">
        <v>166</v>
      </c>
      <c r="BO10" s="3">
        <v>8</v>
      </c>
      <c r="BP10" s="3">
        <v>158</v>
      </c>
      <c r="BQ10" s="3">
        <v>148</v>
      </c>
      <c r="BR10" s="4">
        <v>113.9</v>
      </c>
      <c r="BS10" s="3">
        <v>148</v>
      </c>
      <c r="BT10" s="3">
        <v>0</v>
      </c>
      <c r="BU10" s="3">
        <v>13</v>
      </c>
      <c r="BV10" s="3">
        <v>3</v>
      </c>
      <c r="BW10" s="3">
        <v>2</v>
      </c>
      <c r="BX10" s="3">
        <v>8</v>
      </c>
      <c r="BY10" s="3">
        <v>3</v>
      </c>
      <c r="BZ10" s="3">
        <v>0</v>
      </c>
      <c r="CA10" s="3">
        <v>0</v>
      </c>
      <c r="CB10" s="3">
        <v>0</v>
      </c>
      <c r="CC10" s="3">
        <v>0</v>
      </c>
      <c r="CD10" s="3">
        <v>2</v>
      </c>
      <c r="CE10" s="3">
        <v>4</v>
      </c>
      <c r="CF10" s="3">
        <v>2</v>
      </c>
      <c r="CG10" s="3">
        <v>0</v>
      </c>
      <c r="CH10" s="3">
        <v>0</v>
      </c>
      <c r="CI10" s="3">
        <v>1</v>
      </c>
      <c r="CJ10" s="3">
        <v>0</v>
      </c>
      <c r="CK10" s="3">
        <v>0</v>
      </c>
      <c r="CL10" s="3">
        <v>0</v>
      </c>
      <c r="CM10" s="3">
        <v>0</v>
      </c>
      <c r="CN10" s="3">
        <v>0</v>
      </c>
      <c r="CO10" s="3">
        <v>1</v>
      </c>
      <c r="CP10" s="3">
        <v>0</v>
      </c>
      <c r="CQ10" s="3">
        <v>0</v>
      </c>
      <c r="CR10" s="3">
        <v>0</v>
      </c>
      <c r="CS10" s="3">
        <v>0</v>
      </c>
      <c r="CT10" s="3">
        <v>0</v>
      </c>
      <c r="CU10" s="3">
        <v>326</v>
      </c>
      <c r="CV10" s="3">
        <v>134</v>
      </c>
      <c r="CW10" s="3">
        <v>26</v>
      </c>
      <c r="CX10" s="3">
        <v>58</v>
      </c>
      <c r="CY10" s="3">
        <v>21</v>
      </c>
      <c r="CZ10" s="3">
        <v>82</v>
      </c>
      <c r="DA10" s="3">
        <v>5</v>
      </c>
    </row>
    <row r="11" spans="1:105" x14ac:dyDescent="0.25">
      <c r="A11" s="2" t="s">
        <v>112</v>
      </c>
      <c r="B11" s="3">
        <v>487278</v>
      </c>
      <c r="C11" s="3">
        <v>6753444</v>
      </c>
      <c r="D11" s="3">
        <v>16749698</v>
      </c>
      <c r="E11" s="3">
        <v>3819</v>
      </c>
      <c r="F11" s="3">
        <v>1912</v>
      </c>
      <c r="G11" s="3">
        <v>1907</v>
      </c>
      <c r="H11" s="3">
        <v>40</v>
      </c>
      <c r="I11" s="3">
        <v>143</v>
      </c>
      <c r="J11" s="3">
        <v>206</v>
      </c>
      <c r="K11" s="3">
        <v>344</v>
      </c>
      <c r="L11" s="3">
        <v>152</v>
      </c>
      <c r="M11" s="3">
        <v>85</v>
      </c>
      <c r="N11" s="3">
        <v>80</v>
      </c>
      <c r="O11" s="3">
        <v>146</v>
      </c>
      <c r="P11" s="3">
        <v>167</v>
      </c>
      <c r="Q11" s="3">
        <v>233</v>
      </c>
      <c r="R11" s="3">
        <v>280</v>
      </c>
      <c r="S11" s="3">
        <v>275</v>
      </c>
      <c r="T11" s="3">
        <v>259</v>
      </c>
      <c r="U11" s="3">
        <v>268</v>
      </c>
      <c r="V11" s="3">
        <v>264</v>
      </c>
      <c r="W11" s="3">
        <v>256</v>
      </c>
      <c r="X11" s="3">
        <v>240</v>
      </c>
      <c r="Y11" s="3">
        <v>187</v>
      </c>
      <c r="Z11" s="3">
        <v>103</v>
      </c>
      <c r="AA11" s="3">
        <v>64</v>
      </c>
      <c r="AB11" s="3">
        <v>67</v>
      </c>
      <c r="AC11" s="3">
        <v>2889</v>
      </c>
      <c r="AD11" s="3">
        <v>560</v>
      </c>
      <c r="AE11" s="3">
        <v>2329</v>
      </c>
      <c r="AF11" s="3">
        <v>92</v>
      </c>
      <c r="AG11" s="3">
        <v>1598</v>
      </c>
      <c r="AH11" s="3">
        <v>383</v>
      </c>
      <c r="AI11" s="3">
        <v>256</v>
      </c>
      <c r="AJ11" s="3">
        <v>2850</v>
      </c>
      <c r="AK11" s="3">
        <v>24765</v>
      </c>
      <c r="AL11" s="3">
        <v>23580</v>
      </c>
      <c r="AM11" s="3">
        <v>408</v>
      </c>
      <c r="AN11" s="3">
        <v>1779</v>
      </c>
      <c r="AO11" s="3">
        <v>663</v>
      </c>
      <c r="AP11" s="3">
        <v>70578915</v>
      </c>
      <c r="AQ11" s="3">
        <v>1661</v>
      </c>
      <c r="AR11" s="4">
        <v>2.2999999999999998</v>
      </c>
      <c r="AS11" s="4">
        <v>43.3</v>
      </c>
      <c r="AT11" s="3">
        <v>98</v>
      </c>
      <c r="AU11" s="3">
        <v>61</v>
      </c>
      <c r="AV11" s="3">
        <v>493</v>
      </c>
      <c r="AW11" s="3">
        <v>126</v>
      </c>
      <c r="AX11" s="3">
        <v>241</v>
      </c>
      <c r="AY11" s="3">
        <v>244</v>
      </c>
      <c r="AZ11" s="3">
        <v>192</v>
      </c>
      <c r="BA11" s="3">
        <v>748</v>
      </c>
      <c r="BB11" s="3">
        <v>426</v>
      </c>
      <c r="BC11" s="3">
        <v>1275</v>
      </c>
      <c r="BD11" s="3">
        <v>365</v>
      </c>
      <c r="BE11" s="3">
        <v>21</v>
      </c>
      <c r="BF11" s="3">
        <v>1666</v>
      </c>
      <c r="BG11" s="3">
        <v>42094</v>
      </c>
      <c r="BH11" s="3">
        <v>37839</v>
      </c>
      <c r="BI11" s="3">
        <v>278</v>
      </c>
      <c r="BJ11" s="3">
        <v>1064</v>
      </c>
      <c r="BK11" s="3">
        <v>324</v>
      </c>
      <c r="BL11" s="3">
        <v>70128325</v>
      </c>
      <c r="BM11" s="3">
        <v>73</v>
      </c>
      <c r="BN11" s="3">
        <v>1172</v>
      </c>
      <c r="BO11" s="3">
        <v>119</v>
      </c>
      <c r="BP11" s="3">
        <v>1053</v>
      </c>
      <c r="BQ11" s="3">
        <v>1763</v>
      </c>
      <c r="BR11" s="4">
        <v>95.6</v>
      </c>
      <c r="BS11" s="3">
        <v>1553</v>
      </c>
      <c r="BT11" s="3">
        <v>210</v>
      </c>
      <c r="BU11" s="3">
        <v>520</v>
      </c>
      <c r="BV11" s="3">
        <v>8</v>
      </c>
      <c r="BW11" s="3">
        <v>147</v>
      </c>
      <c r="BX11" s="3">
        <v>365</v>
      </c>
      <c r="BY11" s="3">
        <v>8</v>
      </c>
      <c r="BZ11" s="3">
        <v>0</v>
      </c>
      <c r="CA11" s="3">
        <v>78</v>
      </c>
      <c r="CB11" s="3">
        <v>1</v>
      </c>
      <c r="CC11" s="3">
        <v>0</v>
      </c>
      <c r="CD11" s="3">
        <v>68</v>
      </c>
      <c r="CE11" s="3">
        <v>102</v>
      </c>
      <c r="CF11" s="3">
        <v>34</v>
      </c>
      <c r="CG11" s="3">
        <v>10</v>
      </c>
      <c r="CH11" s="3">
        <v>0</v>
      </c>
      <c r="CI11" s="3">
        <v>1</v>
      </c>
      <c r="CJ11" s="3">
        <v>1</v>
      </c>
      <c r="CK11" s="3">
        <v>4</v>
      </c>
      <c r="CL11" s="3">
        <v>6</v>
      </c>
      <c r="CM11" s="3">
        <v>0</v>
      </c>
      <c r="CN11" s="3">
        <v>46</v>
      </c>
      <c r="CO11" s="3">
        <v>153</v>
      </c>
      <c r="CP11" s="3">
        <v>2</v>
      </c>
      <c r="CQ11" s="3">
        <v>6</v>
      </c>
      <c r="CR11" s="3">
        <v>0</v>
      </c>
      <c r="CS11" s="3">
        <v>0</v>
      </c>
      <c r="CT11" s="3">
        <v>0</v>
      </c>
      <c r="CU11" s="3">
        <v>3790</v>
      </c>
      <c r="CV11" s="3">
        <v>1675</v>
      </c>
      <c r="CW11" s="3">
        <v>204</v>
      </c>
      <c r="CX11" s="3">
        <v>801</v>
      </c>
      <c r="CY11" s="3">
        <v>234</v>
      </c>
      <c r="CZ11" s="3">
        <v>799</v>
      </c>
      <c r="DA11" s="3">
        <v>77</v>
      </c>
    </row>
    <row r="12" spans="1:105" x14ac:dyDescent="0.25">
      <c r="A12" s="2" t="s">
        <v>113</v>
      </c>
      <c r="B12" s="3">
        <v>491179</v>
      </c>
      <c r="C12" s="3">
        <v>6759111</v>
      </c>
      <c r="D12" s="3">
        <v>110727737</v>
      </c>
      <c r="E12" s="3">
        <v>2714</v>
      </c>
      <c r="F12" s="3">
        <v>1393</v>
      </c>
      <c r="G12" s="3">
        <v>1321</v>
      </c>
      <c r="H12" s="3">
        <v>45</v>
      </c>
      <c r="I12" s="3">
        <v>71</v>
      </c>
      <c r="J12" s="3">
        <v>109</v>
      </c>
      <c r="K12" s="3">
        <v>233</v>
      </c>
      <c r="L12" s="3">
        <v>114</v>
      </c>
      <c r="M12" s="3">
        <v>67</v>
      </c>
      <c r="N12" s="3">
        <v>66</v>
      </c>
      <c r="O12" s="3">
        <v>81</v>
      </c>
      <c r="P12" s="3">
        <v>77</v>
      </c>
      <c r="Q12" s="3">
        <v>125</v>
      </c>
      <c r="R12" s="3">
        <v>154</v>
      </c>
      <c r="S12" s="3">
        <v>193</v>
      </c>
      <c r="T12" s="3">
        <v>166</v>
      </c>
      <c r="U12" s="3">
        <v>196</v>
      </c>
      <c r="V12" s="3">
        <v>187</v>
      </c>
      <c r="W12" s="3">
        <v>178</v>
      </c>
      <c r="X12" s="3">
        <v>172</v>
      </c>
      <c r="Y12" s="3">
        <v>171</v>
      </c>
      <c r="Z12" s="3">
        <v>122</v>
      </c>
      <c r="AA12" s="3">
        <v>92</v>
      </c>
      <c r="AB12" s="3">
        <v>140</v>
      </c>
      <c r="AC12" s="3">
        <v>2120</v>
      </c>
      <c r="AD12" s="3">
        <v>574</v>
      </c>
      <c r="AE12" s="3">
        <v>1546</v>
      </c>
      <c r="AF12" s="3">
        <v>82</v>
      </c>
      <c r="AG12" s="3">
        <v>1055</v>
      </c>
      <c r="AH12" s="3">
        <v>229</v>
      </c>
      <c r="AI12" s="3">
        <v>180</v>
      </c>
      <c r="AJ12" s="3">
        <v>2148</v>
      </c>
      <c r="AK12" s="3">
        <v>23577</v>
      </c>
      <c r="AL12" s="3">
        <v>21441</v>
      </c>
      <c r="AM12" s="3">
        <v>386</v>
      </c>
      <c r="AN12" s="3">
        <v>1298</v>
      </c>
      <c r="AO12" s="3">
        <v>464</v>
      </c>
      <c r="AP12" s="3">
        <v>50643635</v>
      </c>
      <c r="AQ12" s="3">
        <v>1184</v>
      </c>
      <c r="AR12" s="4">
        <v>2.2000000000000002</v>
      </c>
      <c r="AS12" s="4">
        <v>44.1</v>
      </c>
      <c r="AT12" s="3">
        <v>39</v>
      </c>
      <c r="AU12" s="3">
        <v>19</v>
      </c>
      <c r="AV12" s="3">
        <v>326</v>
      </c>
      <c r="AW12" s="3">
        <v>60</v>
      </c>
      <c r="AX12" s="3">
        <v>126</v>
      </c>
      <c r="AY12" s="3">
        <v>170</v>
      </c>
      <c r="AZ12" s="3">
        <v>141</v>
      </c>
      <c r="BA12" s="3">
        <v>393</v>
      </c>
      <c r="BB12" s="3">
        <v>468</v>
      </c>
      <c r="BC12" s="3">
        <v>872</v>
      </c>
      <c r="BD12" s="3">
        <v>288</v>
      </c>
      <c r="BE12" s="3">
        <v>24</v>
      </c>
      <c r="BF12" s="3">
        <v>1196</v>
      </c>
      <c r="BG12" s="3">
        <v>41287</v>
      </c>
      <c r="BH12" s="3">
        <v>36246</v>
      </c>
      <c r="BI12" s="3">
        <v>276</v>
      </c>
      <c r="BJ12" s="3">
        <v>704</v>
      </c>
      <c r="BK12" s="3">
        <v>216</v>
      </c>
      <c r="BL12" s="3">
        <v>49378983</v>
      </c>
      <c r="BM12" s="3">
        <v>257</v>
      </c>
      <c r="BN12" s="3">
        <v>932</v>
      </c>
      <c r="BO12" s="3">
        <v>98</v>
      </c>
      <c r="BP12" s="3">
        <v>834</v>
      </c>
      <c r="BQ12" s="3">
        <v>1250</v>
      </c>
      <c r="BR12" s="4">
        <v>97.4</v>
      </c>
      <c r="BS12" s="3">
        <v>1018</v>
      </c>
      <c r="BT12" s="3">
        <v>232</v>
      </c>
      <c r="BU12" s="3">
        <v>797</v>
      </c>
      <c r="BV12" s="3">
        <v>35</v>
      </c>
      <c r="BW12" s="3">
        <v>61</v>
      </c>
      <c r="BX12" s="3">
        <v>701</v>
      </c>
      <c r="BY12" s="3">
        <v>35</v>
      </c>
      <c r="BZ12" s="3">
        <v>0</v>
      </c>
      <c r="CA12" s="3">
        <v>16</v>
      </c>
      <c r="CB12" s="3">
        <v>0</v>
      </c>
      <c r="CC12" s="3">
        <v>0</v>
      </c>
      <c r="CD12" s="3">
        <v>45</v>
      </c>
      <c r="CE12" s="3">
        <v>38</v>
      </c>
      <c r="CF12" s="3">
        <v>34</v>
      </c>
      <c r="CG12" s="3">
        <v>31</v>
      </c>
      <c r="CH12" s="3">
        <v>5</v>
      </c>
      <c r="CI12" s="3">
        <v>1</v>
      </c>
      <c r="CJ12" s="3">
        <v>0</v>
      </c>
      <c r="CK12" s="3">
        <v>9</v>
      </c>
      <c r="CL12" s="3">
        <v>7</v>
      </c>
      <c r="CM12" s="3">
        <v>127</v>
      </c>
      <c r="CN12" s="3">
        <v>70</v>
      </c>
      <c r="CO12" s="3">
        <v>330</v>
      </c>
      <c r="CP12" s="3">
        <v>5</v>
      </c>
      <c r="CQ12" s="3">
        <v>44</v>
      </c>
      <c r="CR12" s="3">
        <v>0</v>
      </c>
      <c r="CS12" s="3">
        <v>0</v>
      </c>
      <c r="CT12" s="3">
        <v>0</v>
      </c>
      <c r="CU12" s="3">
        <v>2769</v>
      </c>
      <c r="CV12" s="3">
        <v>1043</v>
      </c>
      <c r="CW12" s="3">
        <v>132</v>
      </c>
      <c r="CX12" s="3">
        <v>513</v>
      </c>
      <c r="CY12" s="3">
        <v>166</v>
      </c>
      <c r="CZ12" s="3">
        <v>853</v>
      </c>
      <c r="DA12" s="3">
        <v>62</v>
      </c>
    </row>
    <row r="13" spans="1:105" x14ac:dyDescent="0.25">
      <c r="A13" s="2" t="s">
        <v>114</v>
      </c>
      <c r="B13" s="3">
        <v>496769</v>
      </c>
      <c r="C13" s="3">
        <v>6750985</v>
      </c>
      <c r="D13" s="3">
        <v>80276581</v>
      </c>
      <c r="E13" s="3">
        <v>839</v>
      </c>
      <c r="F13" s="3">
        <v>391</v>
      </c>
      <c r="G13" s="3">
        <v>448</v>
      </c>
      <c r="H13" s="3">
        <v>45</v>
      </c>
      <c r="I13" s="3">
        <v>11</v>
      </c>
      <c r="J13" s="3">
        <v>42</v>
      </c>
      <c r="K13" s="3">
        <v>53</v>
      </c>
      <c r="L13" s="3">
        <v>32</v>
      </c>
      <c r="M13" s="3">
        <v>19</v>
      </c>
      <c r="N13" s="3">
        <v>18</v>
      </c>
      <c r="O13" s="3">
        <v>30</v>
      </c>
      <c r="P13" s="3">
        <v>33</v>
      </c>
      <c r="Q13" s="3">
        <v>42</v>
      </c>
      <c r="R13" s="3">
        <v>39</v>
      </c>
      <c r="S13" s="3">
        <v>56</v>
      </c>
      <c r="T13" s="3">
        <v>54</v>
      </c>
      <c r="U13" s="3">
        <v>68</v>
      </c>
      <c r="V13" s="3">
        <v>59</v>
      </c>
      <c r="W13" s="3">
        <v>68</v>
      </c>
      <c r="X13" s="3">
        <v>71</v>
      </c>
      <c r="Y13" s="3">
        <v>65</v>
      </c>
      <c r="Z13" s="3">
        <v>42</v>
      </c>
      <c r="AA13" s="3">
        <v>20</v>
      </c>
      <c r="AB13" s="3">
        <v>17</v>
      </c>
      <c r="AC13" s="3">
        <v>682</v>
      </c>
      <c r="AD13" s="3">
        <v>183</v>
      </c>
      <c r="AE13" s="3">
        <v>499</v>
      </c>
      <c r="AF13" s="3">
        <v>25</v>
      </c>
      <c r="AG13" s="3">
        <v>384</v>
      </c>
      <c r="AH13" s="3">
        <v>58</v>
      </c>
      <c r="AI13" s="3">
        <v>32</v>
      </c>
      <c r="AJ13" s="3">
        <v>708</v>
      </c>
      <c r="AK13" s="3">
        <v>22364</v>
      </c>
      <c r="AL13" s="3">
        <v>21706</v>
      </c>
      <c r="AM13" s="3">
        <v>154</v>
      </c>
      <c r="AN13" s="3">
        <v>431</v>
      </c>
      <c r="AO13" s="3">
        <v>123</v>
      </c>
      <c r="AP13" s="3">
        <v>15833564</v>
      </c>
      <c r="AQ13" s="3">
        <v>371</v>
      </c>
      <c r="AR13" s="4">
        <v>2.2999999999999998</v>
      </c>
      <c r="AS13" s="4">
        <v>49.4</v>
      </c>
      <c r="AT13" s="3">
        <v>13</v>
      </c>
      <c r="AU13" s="3">
        <v>9</v>
      </c>
      <c r="AV13" s="3">
        <v>83</v>
      </c>
      <c r="AW13" s="3">
        <v>11</v>
      </c>
      <c r="AX13" s="3">
        <v>38</v>
      </c>
      <c r="AY13" s="3">
        <v>40</v>
      </c>
      <c r="AZ13" s="3">
        <v>43</v>
      </c>
      <c r="BA13" s="3">
        <v>140</v>
      </c>
      <c r="BB13" s="3">
        <v>150</v>
      </c>
      <c r="BC13" s="3">
        <v>343</v>
      </c>
      <c r="BD13" s="3">
        <v>24</v>
      </c>
      <c r="BE13" s="3">
        <v>4</v>
      </c>
      <c r="BF13" s="3">
        <v>377</v>
      </c>
      <c r="BG13" s="3">
        <v>42154</v>
      </c>
      <c r="BH13" s="3">
        <v>38245</v>
      </c>
      <c r="BI13" s="3">
        <v>70</v>
      </c>
      <c r="BJ13" s="3">
        <v>246</v>
      </c>
      <c r="BK13" s="3">
        <v>61</v>
      </c>
      <c r="BL13" s="3">
        <v>15891884</v>
      </c>
      <c r="BM13" s="3">
        <v>271</v>
      </c>
      <c r="BN13" s="3">
        <v>448</v>
      </c>
      <c r="BO13" s="3">
        <v>61</v>
      </c>
      <c r="BP13" s="3">
        <v>387</v>
      </c>
      <c r="BQ13" s="3">
        <v>399</v>
      </c>
      <c r="BR13" s="4">
        <v>110.9</v>
      </c>
      <c r="BS13" s="3">
        <v>390</v>
      </c>
      <c r="BT13" s="3">
        <v>9</v>
      </c>
      <c r="BU13" s="3">
        <v>572</v>
      </c>
      <c r="BV13" s="3">
        <v>14</v>
      </c>
      <c r="BW13" s="3">
        <v>67</v>
      </c>
      <c r="BX13" s="3">
        <v>491</v>
      </c>
      <c r="BY13" s="3">
        <v>14</v>
      </c>
      <c r="BZ13" s="3">
        <v>4</v>
      </c>
      <c r="CA13" s="3">
        <v>32</v>
      </c>
      <c r="CB13" s="3">
        <v>1</v>
      </c>
      <c r="CC13" s="3">
        <v>6</v>
      </c>
      <c r="CD13" s="3">
        <v>24</v>
      </c>
      <c r="CE13" s="3">
        <v>4</v>
      </c>
      <c r="CF13" s="3">
        <v>14</v>
      </c>
      <c r="CG13" s="3">
        <v>46</v>
      </c>
      <c r="CH13" s="3">
        <v>0</v>
      </c>
      <c r="CI13" s="3">
        <v>0</v>
      </c>
      <c r="CJ13" s="3">
        <v>1</v>
      </c>
      <c r="CK13" s="3">
        <v>9</v>
      </c>
      <c r="CL13" s="3">
        <v>1</v>
      </c>
      <c r="CM13" s="3">
        <v>402</v>
      </c>
      <c r="CN13" s="3">
        <v>10</v>
      </c>
      <c r="CO13" s="3">
        <v>0</v>
      </c>
      <c r="CP13" s="3">
        <v>0</v>
      </c>
      <c r="CQ13" s="3">
        <v>4</v>
      </c>
      <c r="CR13" s="3">
        <v>0</v>
      </c>
      <c r="CS13" s="3">
        <v>0</v>
      </c>
      <c r="CT13" s="3">
        <v>0</v>
      </c>
      <c r="CU13" s="3">
        <v>880</v>
      </c>
      <c r="CV13" s="3">
        <v>353</v>
      </c>
      <c r="CW13" s="3">
        <v>53</v>
      </c>
      <c r="CX13" s="3">
        <v>146</v>
      </c>
      <c r="CY13" s="3">
        <v>46</v>
      </c>
      <c r="CZ13" s="3">
        <v>260</v>
      </c>
      <c r="DA13" s="3">
        <v>22</v>
      </c>
    </row>
    <row r="14" spans="1:105" x14ac:dyDescent="0.25">
      <c r="A14" s="2" t="s">
        <v>115</v>
      </c>
      <c r="B14" s="3">
        <v>498909</v>
      </c>
      <c r="C14" s="3">
        <v>6744041</v>
      </c>
      <c r="D14" s="3">
        <v>40128943</v>
      </c>
      <c r="E14" s="3">
        <v>184</v>
      </c>
      <c r="F14" s="3">
        <v>90</v>
      </c>
      <c r="G14" s="3">
        <v>94</v>
      </c>
      <c r="H14" s="3">
        <v>45</v>
      </c>
      <c r="I14" s="3">
        <v>5</v>
      </c>
      <c r="J14" s="3">
        <v>7</v>
      </c>
      <c r="K14" s="3">
        <v>13</v>
      </c>
      <c r="L14" s="3">
        <v>2</v>
      </c>
      <c r="M14" s="3">
        <v>3</v>
      </c>
      <c r="N14" s="3">
        <v>3</v>
      </c>
      <c r="O14" s="3">
        <v>6</v>
      </c>
      <c r="P14" s="3">
        <v>8</v>
      </c>
      <c r="Q14" s="3">
        <v>9</v>
      </c>
      <c r="R14" s="3">
        <v>7</v>
      </c>
      <c r="S14" s="3">
        <v>13</v>
      </c>
      <c r="T14" s="3">
        <v>17</v>
      </c>
      <c r="U14" s="3">
        <v>15</v>
      </c>
      <c r="V14" s="3">
        <v>19</v>
      </c>
      <c r="W14" s="3">
        <v>24</v>
      </c>
      <c r="X14" s="3">
        <v>8</v>
      </c>
      <c r="Y14" s="3">
        <v>9</v>
      </c>
      <c r="Z14" s="3">
        <v>5</v>
      </c>
      <c r="AA14" s="3">
        <v>8</v>
      </c>
      <c r="AB14" s="3">
        <v>3</v>
      </c>
      <c r="AC14" s="3">
        <v>154</v>
      </c>
      <c r="AD14" s="3">
        <v>44</v>
      </c>
      <c r="AE14" s="3">
        <v>110</v>
      </c>
      <c r="AF14" s="3">
        <v>7</v>
      </c>
      <c r="AG14" s="3">
        <v>90</v>
      </c>
      <c r="AH14" s="3">
        <v>6</v>
      </c>
      <c r="AI14" s="3">
        <v>7</v>
      </c>
      <c r="AJ14" s="3">
        <v>152</v>
      </c>
      <c r="AK14" s="3">
        <v>20907</v>
      </c>
      <c r="AL14" s="3">
        <v>20286</v>
      </c>
      <c r="AM14" s="3">
        <v>44</v>
      </c>
      <c r="AN14" s="3">
        <v>89</v>
      </c>
      <c r="AO14" s="3">
        <v>19</v>
      </c>
      <c r="AP14" s="3">
        <v>3177817</v>
      </c>
      <c r="AQ14" s="3">
        <v>85</v>
      </c>
      <c r="AR14" s="4">
        <v>2.1</v>
      </c>
      <c r="AS14" s="4">
        <v>48.8</v>
      </c>
      <c r="AT14" s="3">
        <v>4</v>
      </c>
      <c r="AU14" s="3">
        <v>0</v>
      </c>
      <c r="AV14" s="3">
        <v>19</v>
      </c>
      <c r="AW14" s="3">
        <v>4</v>
      </c>
      <c r="AX14" s="3">
        <v>8</v>
      </c>
      <c r="AY14" s="3">
        <v>10</v>
      </c>
      <c r="AZ14" s="3">
        <v>5</v>
      </c>
      <c r="BA14" s="3">
        <v>38</v>
      </c>
      <c r="BB14" s="3">
        <v>29</v>
      </c>
      <c r="BC14" s="3">
        <v>75</v>
      </c>
      <c r="BD14" s="3">
        <v>3</v>
      </c>
      <c r="BE14" s="3">
        <v>7</v>
      </c>
      <c r="BF14" s="3">
        <v>82</v>
      </c>
      <c r="BG14" s="3">
        <v>38601</v>
      </c>
      <c r="BH14" s="3">
        <v>31970</v>
      </c>
      <c r="BI14" s="3">
        <v>21</v>
      </c>
      <c r="BJ14" s="3">
        <v>51</v>
      </c>
      <c r="BK14" s="3">
        <v>10</v>
      </c>
      <c r="BL14" s="3">
        <v>3165281</v>
      </c>
      <c r="BM14" s="3">
        <v>7</v>
      </c>
      <c r="BN14" s="3">
        <v>106</v>
      </c>
      <c r="BO14" s="3">
        <v>17</v>
      </c>
      <c r="BP14" s="3">
        <v>89</v>
      </c>
      <c r="BQ14" s="3">
        <v>89</v>
      </c>
      <c r="BR14" s="4">
        <v>103.3</v>
      </c>
      <c r="BS14" s="3">
        <v>89</v>
      </c>
      <c r="BT14" s="3">
        <v>0</v>
      </c>
      <c r="BU14" s="3">
        <v>34</v>
      </c>
      <c r="BV14" s="3">
        <v>11</v>
      </c>
      <c r="BW14" s="3">
        <v>14</v>
      </c>
      <c r="BX14" s="3">
        <v>9</v>
      </c>
      <c r="BY14" s="3">
        <v>11</v>
      </c>
      <c r="BZ14" s="3">
        <v>0</v>
      </c>
      <c r="CA14" s="3">
        <v>0</v>
      </c>
      <c r="CB14" s="3">
        <v>0</v>
      </c>
      <c r="CC14" s="3">
        <v>0</v>
      </c>
      <c r="CD14" s="3">
        <v>14</v>
      </c>
      <c r="CE14" s="3">
        <v>1</v>
      </c>
      <c r="CF14" s="3">
        <v>1</v>
      </c>
      <c r="CG14" s="3">
        <v>0</v>
      </c>
      <c r="CH14" s="3">
        <v>3</v>
      </c>
      <c r="CI14" s="3">
        <v>0</v>
      </c>
      <c r="CJ14" s="3">
        <v>0</v>
      </c>
      <c r="CK14" s="3">
        <v>1</v>
      </c>
      <c r="CL14" s="3">
        <v>0</v>
      </c>
      <c r="CM14" s="3">
        <v>0</v>
      </c>
      <c r="CN14" s="3">
        <v>0</v>
      </c>
      <c r="CO14" s="3">
        <v>2</v>
      </c>
      <c r="CP14" s="3">
        <v>1</v>
      </c>
      <c r="CQ14" s="3">
        <v>0</v>
      </c>
      <c r="CR14" s="3">
        <v>0</v>
      </c>
      <c r="CS14" s="3">
        <v>0</v>
      </c>
      <c r="CT14" s="3">
        <v>0</v>
      </c>
      <c r="CU14" s="3">
        <v>183</v>
      </c>
      <c r="CV14" s="3">
        <v>82</v>
      </c>
      <c r="CW14" s="3">
        <v>11</v>
      </c>
      <c r="CX14" s="3">
        <v>26</v>
      </c>
      <c r="CY14" s="3">
        <v>8</v>
      </c>
      <c r="CZ14" s="3">
        <v>52</v>
      </c>
      <c r="DA14" s="3">
        <v>4</v>
      </c>
    </row>
    <row r="15" spans="1:105" x14ac:dyDescent="0.25">
      <c r="A15" s="2" t="s">
        <v>116</v>
      </c>
      <c r="B15" s="3">
        <v>475690</v>
      </c>
      <c r="C15" s="3">
        <v>6742452</v>
      </c>
      <c r="D15" s="3">
        <v>138259146</v>
      </c>
      <c r="E15" s="3">
        <v>5076</v>
      </c>
      <c r="F15" s="3">
        <v>2504</v>
      </c>
      <c r="G15" s="3">
        <v>2572</v>
      </c>
      <c r="H15" s="3">
        <v>42</v>
      </c>
      <c r="I15" s="3">
        <v>166</v>
      </c>
      <c r="J15" s="3">
        <v>248</v>
      </c>
      <c r="K15" s="3">
        <v>393</v>
      </c>
      <c r="L15" s="3">
        <v>186</v>
      </c>
      <c r="M15" s="3">
        <v>120</v>
      </c>
      <c r="N15" s="3">
        <v>103</v>
      </c>
      <c r="O15" s="3">
        <v>201</v>
      </c>
      <c r="P15" s="3">
        <v>254</v>
      </c>
      <c r="Q15" s="3">
        <v>321</v>
      </c>
      <c r="R15" s="3">
        <v>346</v>
      </c>
      <c r="S15" s="3">
        <v>317</v>
      </c>
      <c r="T15" s="3">
        <v>306</v>
      </c>
      <c r="U15" s="3">
        <v>343</v>
      </c>
      <c r="V15" s="3">
        <v>351</v>
      </c>
      <c r="W15" s="3">
        <v>391</v>
      </c>
      <c r="X15" s="3">
        <v>374</v>
      </c>
      <c r="Y15" s="3">
        <v>265</v>
      </c>
      <c r="Z15" s="3">
        <v>173</v>
      </c>
      <c r="AA15" s="3">
        <v>124</v>
      </c>
      <c r="AB15" s="3">
        <v>94</v>
      </c>
      <c r="AC15" s="3">
        <v>3963</v>
      </c>
      <c r="AD15" s="3">
        <v>979</v>
      </c>
      <c r="AE15" s="3">
        <v>2984</v>
      </c>
      <c r="AF15" s="3">
        <v>139</v>
      </c>
      <c r="AG15" s="3">
        <v>2292</v>
      </c>
      <c r="AH15" s="3">
        <v>386</v>
      </c>
      <c r="AI15" s="3">
        <v>167</v>
      </c>
      <c r="AJ15" s="3">
        <v>3937</v>
      </c>
      <c r="AK15" s="3">
        <v>23437</v>
      </c>
      <c r="AL15" s="3">
        <v>21390</v>
      </c>
      <c r="AM15" s="3">
        <v>725</v>
      </c>
      <c r="AN15" s="3">
        <v>2496</v>
      </c>
      <c r="AO15" s="3">
        <v>716</v>
      </c>
      <c r="AP15" s="3">
        <v>92271652</v>
      </c>
      <c r="AQ15" s="3">
        <v>2394</v>
      </c>
      <c r="AR15" s="4">
        <v>2.1</v>
      </c>
      <c r="AS15" s="4">
        <v>44.5</v>
      </c>
      <c r="AT15" s="3">
        <v>192</v>
      </c>
      <c r="AU15" s="3">
        <v>73</v>
      </c>
      <c r="AV15" s="3">
        <v>591</v>
      </c>
      <c r="AW15" s="3">
        <v>143</v>
      </c>
      <c r="AX15" s="3">
        <v>289</v>
      </c>
      <c r="AY15" s="3">
        <v>280</v>
      </c>
      <c r="AZ15" s="3">
        <v>239</v>
      </c>
      <c r="BA15" s="3">
        <v>1095</v>
      </c>
      <c r="BB15" s="3">
        <v>720</v>
      </c>
      <c r="BC15" s="3">
        <v>1807</v>
      </c>
      <c r="BD15" s="3">
        <v>556</v>
      </c>
      <c r="BE15" s="3">
        <v>31</v>
      </c>
      <c r="BF15" s="3">
        <v>2360</v>
      </c>
      <c r="BG15" s="3">
        <v>39148</v>
      </c>
      <c r="BH15" s="3">
        <v>33800</v>
      </c>
      <c r="BI15" s="3">
        <v>537</v>
      </c>
      <c r="BJ15" s="3">
        <v>1456</v>
      </c>
      <c r="BK15" s="3">
        <v>367</v>
      </c>
      <c r="BL15" s="3">
        <v>92388264</v>
      </c>
      <c r="BM15" s="3">
        <v>72</v>
      </c>
      <c r="BN15" s="3">
        <v>1925</v>
      </c>
      <c r="BO15" s="3">
        <v>236</v>
      </c>
      <c r="BP15" s="3">
        <v>1689</v>
      </c>
      <c r="BQ15" s="3">
        <v>2482</v>
      </c>
      <c r="BR15" s="4">
        <v>93.7</v>
      </c>
      <c r="BS15" s="3">
        <v>2090</v>
      </c>
      <c r="BT15" s="3">
        <v>392</v>
      </c>
      <c r="BU15" s="3">
        <v>989</v>
      </c>
      <c r="BV15" s="3">
        <v>71</v>
      </c>
      <c r="BW15" s="3">
        <v>452</v>
      </c>
      <c r="BX15" s="3">
        <v>466</v>
      </c>
      <c r="BY15" s="3">
        <v>71</v>
      </c>
      <c r="BZ15" s="3">
        <v>0</v>
      </c>
      <c r="CA15" s="3">
        <v>372</v>
      </c>
      <c r="CB15" s="3">
        <v>0</v>
      </c>
      <c r="CC15" s="3">
        <v>3</v>
      </c>
      <c r="CD15" s="3">
        <v>77</v>
      </c>
      <c r="CE15" s="3">
        <v>45</v>
      </c>
      <c r="CF15" s="3">
        <v>101</v>
      </c>
      <c r="CG15" s="3">
        <v>45</v>
      </c>
      <c r="CH15" s="3">
        <v>1</v>
      </c>
      <c r="CI15" s="3">
        <v>10</v>
      </c>
      <c r="CJ15" s="3">
        <v>5</v>
      </c>
      <c r="CK15" s="3">
        <v>23</v>
      </c>
      <c r="CL15" s="3">
        <v>4</v>
      </c>
      <c r="CM15" s="3">
        <v>5</v>
      </c>
      <c r="CN15" s="3">
        <v>46</v>
      </c>
      <c r="CO15" s="3">
        <v>145</v>
      </c>
      <c r="CP15" s="3">
        <v>4</v>
      </c>
      <c r="CQ15" s="3">
        <v>32</v>
      </c>
      <c r="CR15" s="3">
        <v>0</v>
      </c>
      <c r="CS15" s="3">
        <v>0</v>
      </c>
      <c r="CT15" s="3">
        <v>0</v>
      </c>
      <c r="CU15" s="3">
        <v>5065</v>
      </c>
      <c r="CV15" s="3">
        <v>2156</v>
      </c>
      <c r="CW15" s="3">
        <v>326</v>
      </c>
      <c r="CX15" s="3">
        <v>931</v>
      </c>
      <c r="CY15" s="3">
        <v>306</v>
      </c>
      <c r="CZ15" s="3">
        <v>1220</v>
      </c>
      <c r="DA15" s="3">
        <v>126</v>
      </c>
    </row>
    <row r="16" spans="1:105" x14ac:dyDescent="0.25">
      <c r="A16" s="2" t="s">
        <v>117</v>
      </c>
      <c r="B16" s="3">
        <v>480268</v>
      </c>
      <c r="C16" s="3">
        <v>6752431</v>
      </c>
      <c r="D16" s="3">
        <v>15385997</v>
      </c>
      <c r="E16" s="3">
        <v>8925</v>
      </c>
      <c r="F16" s="3">
        <v>4843</v>
      </c>
      <c r="G16" s="3">
        <v>4082</v>
      </c>
      <c r="H16" s="3">
        <v>49</v>
      </c>
      <c r="I16" s="3">
        <v>175</v>
      </c>
      <c r="J16" s="3">
        <v>243</v>
      </c>
      <c r="K16" s="3">
        <v>427</v>
      </c>
      <c r="L16" s="3">
        <v>230</v>
      </c>
      <c r="M16" s="3">
        <v>171</v>
      </c>
      <c r="N16" s="3">
        <v>174</v>
      </c>
      <c r="O16" s="3">
        <v>399</v>
      </c>
      <c r="P16" s="3">
        <v>460</v>
      </c>
      <c r="Q16" s="3">
        <v>397</v>
      </c>
      <c r="R16" s="3">
        <v>420</v>
      </c>
      <c r="S16" s="3">
        <v>419</v>
      </c>
      <c r="T16" s="3">
        <v>463</v>
      </c>
      <c r="U16" s="3">
        <v>593</v>
      </c>
      <c r="V16" s="3">
        <v>640</v>
      </c>
      <c r="W16" s="3">
        <v>734</v>
      </c>
      <c r="X16" s="3">
        <v>867</v>
      </c>
      <c r="Y16" s="3">
        <v>732</v>
      </c>
      <c r="Z16" s="3">
        <v>491</v>
      </c>
      <c r="AA16" s="3">
        <v>448</v>
      </c>
      <c r="AB16" s="3">
        <v>442</v>
      </c>
      <c r="AC16" s="3">
        <v>7679</v>
      </c>
      <c r="AD16" s="3">
        <v>2122</v>
      </c>
      <c r="AE16" s="3">
        <v>5557</v>
      </c>
      <c r="AF16" s="3">
        <v>257</v>
      </c>
      <c r="AG16" s="3">
        <v>4245</v>
      </c>
      <c r="AH16" s="3">
        <v>655</v>
      </c>
      <c r="AI16" s="3">
        <v>400</v>
      </c>
      <c r="AJ16" s="3">
        <v>7682</v>
      </c>
      <c r="AK16" s="3">
        <v>21964</v>
      </c>
      <c r="AL16" s="3">
        <v>20115</v>
      </c>
      <c r="AM16" s="3">
        <v>1375</v>
      </c>
      <c r="AN16" s="3">
        <v>5152</v>
      </c>
      <c r="AO16" s="3">
        <v>1155</v>
      </c>
      <c r="AP16" s="3">
        <v>168727097</v>
      </c>
      <c r="AQ16" s="3">
        <v>5112</v>
      </c>
      <c r="AR16" s="4">
        <v>1.7</v>
      </c>
      <c r="AS16" s="4">
        <v>42.9</v>
      </c>
      <c r="AT16" s="3">
        <v>506</v>
      </c>
      <c r="AU16" s="3">
        <v>131</v>
      </c>
      <c r="AV16" s="3">
        <v>713</v>
      </c>
      <c r="AW16" s="3">
        <v>158</v>
      </c>
      <c r="AX16" s="3">
        <v>299</v>
      </c>
      <c r="AY16" s="3">
        <v>328</v>
      </c>
      <c r="AZ16" s="3">
        <v>304</v>
      </c>
      <c r="BA16" s="3">
        <v>2223</v>
      </c>
      <c r="BB16" s="3">
        <v>2179</v>
      </c>
      <c r="BC16" s="3">
        <v>3409</v>
      </c>
      <c r="BD16" s="3">
        <v>1633</v>
      </c>
      <c r="BE16" s="3">
        <v>70</v>
      </c>
      <c r="BF16" s="3">
        <v>5086</v>
      </c>
      <c r="BG16" s="3">
        <v>32717</v>
      </c>
      <c r="BH16" s="3">
        <v>27030</v>
      </c>
      <c r="BI16" s="3">
        <v>1429</v>
      </c>
      <c r="BJ16" s="3">
        <v>2990</v>
      </c>
      <c r="BK16" s="3">
        <v>667</v>
      </c>
      <c r="BL16" s="3">
        <v>166398258</v>
      </c>
      <c r="BM16" s="3">
        <v>6</v>
      </c>
      <c r="BN16" s="3">
        <v>2337</v>
      </c>
      <c r="BO16" s="3">
        <v>291</v>
      </c>
      <c r="BP16" s="3">
        <v>2046</v>
      </c>
      <c r="BQ16" s="3">
        <v>5491</v>
      </c>
      <c r="BR16" s="4">
        <v>72.7</v>
      </c>
      <c r="BS16" s="3">
        <v>2537</v>
      </c>
      <c r="BT16" s="3">
        <v>2954</v>
      </c>
      <c r="BU16" s="3">
        <v>3152</v>
      </c>
      <c r="BV16" s="3">
        <v>0</v>
      </c>
      <c r="BW16" s="3">
        <v>892</v>
      </c>
      <c r="BX16" s="3">
        <v>2260</v>
      </c>
      <c r="BY16" s="3">
        <v>0</v>
      </c>
      <c r="BZ16" s="3">
        <v>0</v>
      </c>
      <c r="CA16" s="3">
        <v>801</v>
      </c>
      <c r="CB16" s="3">
        <v>11</v>
      </c>
      <c r="CC16" s="3">
        <v>4</v>
      </c>
      <c r="CD16" s="3">
        <v>76</v>
      </c>
      <c r="CE16" s="3">
        <v>198</v>
      </c>
      <c r="CF16" s="3">
        <v>75</v>
      </c>
      <c r="CG16" s="3">
        <v>248</v>
      </c>
      <c r="CH16" s="3">
        <v>9</v>
      </c>
      <c r="CI16" s="3">
        <v>20</v>
      </c>
      <c r="CJ16" s="3">
        <v>6</v>
      </c>
      <c r="CK16" s="3">
        <v>284</v>
      </c>
      <c r="CL16" s="3">
        <v>307</v>
      </c>
      <c r="CM16" s="3">
        <v>122</v>
      </c>
      <c r="CN16" s="3">
        <v>218</v>
      </c>
      <c r="CO16" s="3">
        <v>587</v>
      </c>
      <c r="CP16" s="3">
        <v>29</v>
      </c>
      <c r="CQ16" s="3">
        <v>157</v>
      </c>
      <c r="CR16" s="3">
        <v>0</v>
      </c>
      <c r="CS16" s="3">
        <v>0</v>
      </c>
      <c r="CT16" s="3">
        <v>0</v>
      </c>
      <c r="CU16" s="3">
        <v>8920</v>
      </c>
      <c r="CV16" s="3">
        <v>3048</v>
      </c>
      <c r="CW16" s="3">
        <v>653</v>
      </c>
      <c r="CX16" s="3">
        <v>996</v>
      </c>
      <c r="CY16" s="3">
        <v>458</v>
      </c>
      <c r="CZ16" s="3">
        <v>3541</v>
      </c>
      <c r="DA16" s="3">
        <v>224</v>
      </c>
    </row>
    <row r="17" spans="1:105" x14ac:dyDescent="0.25">
      <c r="A17" s="2" t="s">
        <v>118</v>
      </c>
      <c r="B17" s="3">
        <v>481766</v>
      </c>
      <c r="C17" s="3">
        <v>6750514</v>
      </c>
      <c r="D17" s="3">
        <v>9162075</v>
      </c>
      <c r="E17" s="3">
        <v>2700</v>
      </c>
      <c r="F17" s="3">
        <v>1289</v>
      </c>
      <c r="G17" s="3">
        <v>1411</v>
      </c>
      <c r="H17" s="3">
        <v>42</v>
      </c>
      <c r="I17" s="3">
        <v>76</v>
      </c>
      <c r="J17" s="3">
        <v>96</v>
      </c>
      <c r="K17" s="3">
        <v>171</v>
      </c>
      <c r="L17" s="3">
        <v>107</v>
      </c>
      <c r="M17" s="3">
        <v>64</v>
      </c>
      <c r="N17" s="3">
        <v>59</v>
      </c>
      <c r="O17" s="3">
        <v>97</v>
      </c>
      <c r="P17" s="3">
        <v>135</v>
      </c>
      <c r="Q17" s="3">
        <v>139</v>
      </c>
      <c r="R17" s="3">
        <v>165</v>
      </c>
      <c r="S17" s="3">
        <v>191</v>
      </c>
      <c r="T17" s="3">
        <v>194</v>
      </c>
      <c r="U17" s="3">
        <v>258</v>
      </c>
      <c r="V17" s="3">
        <v>257</v>
      </c>
      <c r="W17" s="3">
        <v>230</v>
      </c>
      <c r="X17" s="3">
        <v>197</v>
      </c>
      <c r="Y17" s="3">
        <v>141</v>
      </c>
      <c r="Z17" s="3">
        <v>64</v>
      </c>
      <c r="AA17" s="3">
        <v>41</v>
      </c>
      <c r="AB17" s="3">
        <v>18</v>
      </c>
      <c r="AC17" s="3">
        <v>2186</v>
      </c>
      <c r="AD17" s="3">
        <v>455</v>
      </c>
      <c r="AE17" s="3">
        <v>1731</v>
      </c>
      <c r="AF17" s="3">
        <v>93</v>
      </c>
      <c r="AG17" s="3">
        <v>1257</v>
      </c>
      <c r="AH17" s="3">
        <v>231</v>
      </c>
      <c r="AI17" s="3">
        <v>150</v>
      </c>
      <c r="AJ17" s="3">
        <v>2183</v>
      </c>
      <c r="AK17" s="3">
        <v>23750</v>
      </c>
      <c r="AL17" s="3">
        <v>22834</v>
      </c>
      <c r="AM17" s="3">
        <v>407</v>
      </c>
      <c r="AN17" s="3">
        <v>1337</v>
      </c>
      <c r="AO17" s="3">
        <v>439</v>
      </c>
      <c r="AP17" s="3">
        <v>51845204</v>
      </c>
      <c r="AQ17" s="3">
        <v>1304</v>
      </c>
      <c r="AR17" s="4">
        <v>2.1</v>
      </c>
      <c r="AS17" s="4">
        <v>41.7</v>
      </c>
      <c r="AT17" s="3">
        <v>98</v>
      </c>
      <c r="AU17" s="3">
        <v>39</v>
      </c>
      <c r="AV17" s="3">
        <v>284</v>
      </c>
      <c r="AW17" s="3">
        <v>64</v>
      </c>
      <c r="AX17" s="3">
        <v>125</v>
      </c>
      <c r="AY17" s="3">
        <v>127</v>
      </c>
      <c r="AZ17" s="3">
        <v>126</v>
      </c>
      <c r="BA17" s="3">
        <v>691</v>
      </c>
      <c r="BB17" s="3">
        <v>336</v>
      </c>
      <c r="BC17" s="3">
        <v>1009</v>
      </c>
      <c r="BD17" s="3">
        <v>279</v>
      </c>
      <c r="BE17" s="3">
        <v>16</v>
      </c>
      <c r="BF17" s="3">
        <v>1300</v>
      </c>
      <c r="BG17" s="3">
        <v>40063</v>
      </c>
      <c r="BH17" s="3">
        <v>36969</v>
      </c>
      <c r="BI17" s="3">
        <v>307</v>
      </c>
      <c r="BJ17" s="3">
        <v>735</v>
      </c>
      <c r="BK17" s="3">
        <v>258</v>
      </c>
      <c r="BL17" s="3">
        <v>52081475</v>
      </c>
      <c r="BM17" s="3">
        <v>8</v>
      </c>
      <c r="BN17" s="3">
        <v>1121</v>
      </c>
      <c r="BO17" s="3">
        <v>130</v>
      </c>
      <c r="BP17" s="3">
        <v>991</v>
      </c>
      <c r="BQ17" s="3">
        <v>1389</v>
      </c>
      <c r="BR17" s="4">
        <v>84.8</v>
      </c>
      <c r="BS17" s="3">
        <v>1122</v>
      </c>
      <c r="BT17" s="3">
        <v>267</v>
      </c>
      <c r="BU17" s="3">
        <v>1349</v>
      </c>
      <c r="BV17" s="3">
        <v>27</v>
      </c>
      <c r="BW17" s="3">
        <v>421</v>
      </c>
      <c r="BX17" s="3">
        <v>901</v>
      </c>
      <c r="BY17" s="3">
        <v>27</v>
      </c>
      <c r="BZ17" s="3">
        <v>0</v>
      </c>
      <c r="CA17" s="3">
        <v>225</v>
      </c>
      <c r="CB17" s="3">
        <v>0</v>
      </c>
      <c r="CC17" s="3">
        <v>14</v>
      </c>
      <c r="CD17" s="3">
        <v>182</v>
      </c>
      <c r="CE17" s="3">
        <v>578</v>
      </c>
      <c r="CF17" s="3">
        <v>39</v>
      </c>
      <c r="CG17" s="3">
        <v>66</v>
      </c>
      <c r="CH17" s="3">
        <v>16</v>
      </c>
      <c r="CI17" s="3">
        <v>2</v>
      </c>
      <c r="CJ17" s="3">
        <v>4</v>
      </c>
      <c r="CK17" s="3">
        <v>9</v>
      </c>
      <c r="CL17" s="3">
        <v>14</v>
      </c>
      <c r="CM17" s="3">
        <v>41</v>
      </c>
      <c r="CN17" s="3">
        <v>35</v>
      </c>
      <c r="CO17" s="3">
        <v>62</v>
      </c>
      <c r="CP17" s="3">
        <v>10</v>
      </c>
      <c r="CQ17" s="3">
        <v>25</v>
      </c>
      <c r="CR17" s="3">
        <v>0</v>
      </c>
      <c r="CS17" s="3">
        <v>0</v>
      </c>
      <c r="CT17" s="3">
        <v>0</v>
      </c>
      <c r="CU17" s="3">
        <v>2717</v>
      </c>
      <c r="CV17" s="3">
        <v>1217</v>
      </c>
      <c r="CW17" s="3">
        <v>235</v>
      </c>
      <c r="CX17" s="3">
        <v>438</v>
      </c>
      <c r="CY17" s="3">
        <v>166</v>
      </c>
      <c r="CZ17" s="3">
        <v>578</v>
      </c>
      <c r="DA17" s="3">
        <v>83</v>
      </c>
    </row>
    <row r="18" spans="1:105" x14ac:dyDescent="0.25">
      <c r="A18" s="2" t="s">
        <v>119</v>
      </c>
      <c r="B18" s="3">
        <v>474671</v>
      </c>
      <c r="C18" s="3">
        <v>6751036</v>
      </c>
      <c r="D18" s="3">
        <v>41392102</v>
      </c>
      <c r="E18" s="3">
        <v>2778</v>
      </c>
      <c r="F18" s="3">
        <v>1377</v>
      </c>
      <c r="G18" s="3">
        <v>1401</v>
      </c>
      <c r="H18" s="3">
        <v>46</v>
      </c>
      <c r="I18" s="3">
        <v>74</v>
      </c>
      <c r="J18" s="3">
        <v>112</v>
      </c>
      <c r="K18" s="3">
        <v>177</v>
      </c>
      <c r="L18" s="3">
        <v>88</v>
      </c>
      <c r="M18" s="3">
        <v>62</v>
      </c>
      <c r="N18" s="3">
        <v>53</v>
      </c>
      <c r="O18" s="3">
        <v>80</v>
      </c>
      <c r="P18" s="3">
        <v>110</v>
      </c>
      <c r="Q18" s="3">
        <v>128</v>
      </c>
      <c r="R18" s="3">
        <v>156</v>
      </c>
      <c r="S18" s="3">
        <v>152</v>
      </c>
      <c r="T18" s="3">
        <v>183</v>
      </c>
      <c r="U18" s="3">
        <v>205</v>
      </c>
      <c r="V18" s="3">
        <v>230</v>
      </c>
      <c r="W18" s="3">
        <v>214</v>
      </c>
      <c r="X18" s="3">
        <v>273</v>
      </c>
      <c r="Y18" s="3">
        <v>176</v>
      </c>
      <c r="Z18" s="3">
        <v>131</v>
      </c>
      <c r="AA18" s="3">
        <v>93</v>
      </c>
      <c r="AB18" s="3">
        <v>81</v>
      </c>
      <c r="AC18" s="3">
        <v>2265</v>
      </c>
      <c r="AD18" s="3">
        <v>627</v>
      </c>
      <c r="AE18" s="3">
        <v>1638</v>
      </c>
      <c r="AF18" s="3">
        <v>79</v>
      </c>
      <c r="AG18" s="3">
        <v>1255</v>
      </c>
      <c r="AH18" s="3">
        <v>181</v>
      </c>
      <c r="AI18" s="3">
        <v>123</v>
      </c>
      <c r="AJ18" s="3">
        <v>2333</v>
      </c>
      <c r="AK18" s="3">
        <v>22623</v>
      </c>
      <c r="AL18" s="3">
        <v>21361</v>
      </c>
      <c r="AM18" s="3">
        <v>382</v>
      </c>
      <c r="AN18" s="3">
        <v>1578</v>
      </c>
      <c r="AO18" s="3">
        <v>373</v>
      </c>
      <c r="AP18" s="3">
        <v>52779330</v>
      </c>
      <c r="AQ18" s="3">
        <v>1290</v>
      </c>
      <c r="AR18" s="4">
        <v>2.1</v>
      </c>
      <c r="AS18" s="4">
        <v>44.8</v>
      </c>
      <c r="AT18" s="3">
        <v>66</v>
      </c>
      <c r="AU18" s="3">
        <v>23</v>
      </c>
      <c r="AV18" s="3">
        <v>276</v>
      </c>
      <c r="AW18" s="3">
        <v>64</v>
      </c>
      <c r="AX18" s="3">
        <v>128</v>
      </c>
      <c r="AY18" s="3">
        <v>131</v>
      </c>
      <c r="AZ18" s="3">
        <v>119</v>
      </c>
      <c r="BA18" s="3">
        <v>552</v>
      </c>
      <c r="BB18" s="3">
        <v>465</v>
      </c>
      <c r="BC18" s="3">
        <v>1063</v>
      </c>
      <c r="BD18" s="3">
        <v>210</v>
      </c>
      <c r="BE18" s="3">
        <v>17</v>
      </c>
      <c r="BF18" s="3">
        <v>1290</v>
      </c>
      <c r="BG18" s="3">
        <v>39024</v>
      </c>
      <c r="BH18" s="3">
        <v>35755</v>
      </c>
      <c r="BI18" s="3">
        <v>254</v>
      </c>
      <c r="BJ18" s="3">
        <v>832</v>
      </c>
      <c r="BK18" s="3">
        <v>204</v>
      </c>
      <c r="BL18" s="3">
        <v>50341051</v>
      </c>
      <c r="BM18" s="3">
        <v>132</v>
      </c>
      <c r="BN18" s="3">
        <v>1154</v>
      </c>
      <c r="BO18" s="3">
        <v>158</v>
      </c>
      <c r="BP18" s="3">
        <v>996</v>
      </c>
      <c r="BQ18" s="3">
        <v>1430</v>
      </c>
      <c r="BR18" s="4">
        <v>89.8</v>
      </c>
      <c r="BS18" s="3">
        <v>1230</v>
      </c>
      <c r="BT18" s="3">
        <v>200</v>
      </c>
      <c r="BU18" s="3">
        <v>1010</v>
      </c>
      <c r="BV18" s="3">
        <v>18</v>
      </c>
      <c r="BW18" s="3">
        <v>203</v>
      </c>
      <c r="BX18" s="3">
        <v>789</v>
      </c>
      <c r="BY18" s="3">
        <v>18</v>
      </c>
      <c r="BZ18" s="3">
        <v>0</v>
      </c>
      <c r="CA18" s="3">
        <v>60</v>
      </c>
      <c r="CB18" s="3">
        <v>0</v>
      </c>
      <c r="CC18" s="3">
        <v>0</v>
      </c>
      <c r="CD18" s="3">
        <v>143</v>
      </c>
      <c r="CE18" s="3">
        <v>95</v>
      </c>
      <c r="CF18" s="3">
        <v>77</v>
      </c>
      <c r="CG18" s="3">
        <v>27</v>
      </c>
      <c r="CH18" s="3">
        <v>0</v>
      </c>
      <c r="CI18" s="3">
        <v>0</v>
      </c>
      <c r="CJ18" s="3">
        <v>0</v>
      </c>
      <c r="CK18" s="3">
        <v>20</v>
      </c>
      <c r="CL18" s="3">
        <v>21</v>
      </c>
      <c r="CM18" s="3">
        <v>0</v>
      </c>
      <c r="CN18" s="3">
        <v>0</v>
      </c>
      <c r="CO18" s="3">
        <v>543</v>
      </c>
      <c r="CP18" s="3">
        <v>1</v>
      </c>
      <c r="CQ18" s="3">
        <v>5</v>
      </c>
      <c r="CR18" s="3">
        <v>0</v>
      </c>
      <c r="CS18" s="3">
        <v>0</v>
      </c>
      <c r="CT18" s="3">
        <v>0</v>
      </c>
      <c r="CU18" s="3">
        <v>2848</v>
      </c>
      <c r="CV18" s="3">
        <v>1044</v>
      </c>
      <c r="CW18" s="3">
        <v>186</v>
      </c>
      <c r="CX18" s="3">
        <v>421</v>
      </c>
      <c r="CY18" s="3">
        <v>165</v>
      </c>
      <c r="CZ18" s="3">
        <v>968</v>
      </c>
      <c r="DA18" s="3">
        <v>64</v>
      </c>
    </row>
    <row r="19" spans="1:105" x14ac:dyDescent="0.25">
      <c r="A19" s="2" t="s">
        <v>120</v>
      </c>
      <c r="B19" s="3">
        <v>479708</v>
      </c>
      <c r="C19" s="3">
        <v>6753320</v>
      </c>
      <c r="D19" s="3">
        <v>211788</v>
      </c>
      <c r="E19" s="3">
        <v>69</v>
      </c>
      <c r="F19" s="3">
        <v>28</v>
      </c>
      <c r="G19" s="3">
        <v>41</v>
      </c>
      <c r="H19" s="3">
        <v>47</v>
      </c>
      <c r="I19" s="3">
        <v>0</v>
      </c>
      <c r="J19" s="3">
        <v>0</v>
      </c>
      <c r="K19" s="3">
        <v>1</v>
      </c>
      <c r="L19" s="3">
        <v>2</v>
      </c>
      <c r="M19" s="3">
        <v>1</v>
      </c>
      <c r="N19" s="3">
        <v>2</v>
      </c>
      <c r="O19" s="3">
        <v>3</v>
      </c>
      <c r="P19" s="3">
        <v>5</v>
      </c>
      <c r="Q19" s="3">
        <v>4</v>
      </c>
      <c r="R19" s="3">
        <v>7</v>
      </c>
      <c r="S19" s="3">
        <v>3</v>
      </c>
      <c r="T19" s="3">
        <v>7</v>
      </c>
      <c r="U19" s="3">
        <v>8</v>
      </c>
      <c r="V19" s="3">
        <v>8</v>
      </c>
      <c r="W19" s="3">
        <v>9</v>
      </c>
      <c r="X19" s="3">
        <v>3</v>
      </c>
      <c r="Y19" s="3">
        <v>3</v>
      </c>
      <c r="Z19" s="3">
        <v>1</v>
      </c>
      <c r="AA19" s="3">
        <v>2</v>
      </c>
      <c r="AB19" s="3">
        <v>0</v>
      </c>
      <c r="AC19" s="3">
        <v>65</v>
      </c>
      <c r="AD19" s="3">
        <v>24</v>
      </c>
      <c r="AE19" s="3">
        <v>41</v>
      </c>
      <c r="AF19" s="3">
        <v>1</v>
      </c>
      <c r="AG19" s="3">
        <v>34</v>
      </c>
      <c r="AH19" s="3">
        <v>3</v>
      </c>
      <c r="AI19" s="3">
        <v>3</v>
      </c>
      <c r="AJ19" s="3">
        <v>66</v>
      </c>
      <c r="AK19" s="3">
        <v>18438</v>
      </c>
      <c r="AL19" s="3">
        <v>18685</v>
      </c>
      <c r="AM19" s="3">
        <v>15</v>
      </c>
      <c r="AN19" s="3">
        <v>48</v>
      </c>
      <c r="AO19" s="3">
        <v>3</v>
      </c>
      <c r="AP19" s="3">
        <v>1216877</v>
      </c>
      <c r="AQ19" s="3">
        <v>46</v>
      </c>
      <c r="AR19" s="4">
        <v>1.3</v>
      </c>
      <c r="AS19" s="4">
        <v>40.299999999999997</v>
      </c>
      <c r="AT19" s="3">
        <v>11</v>
      </c>
      <c r="AU19" s="3">
        <v>0</v>
      </c>
      <c r="AV19" s="3">
        <v>4</v>
      </c>
      <c r="AW19" s="3">
        <v>0</v>
      </c>
      <c r="AX19" s="3">
        <v>0</v>
      </c>
      <c r="AY19" s="3">
        <v>1</v>
      </c>
      <c r="AZ19" s="3">
        <v>3</v>
      </c>
      <c r="BA19" s="3">
        <v>36</v>
      </c>
      <c r="BB19" s="3">
        <v>6</v>
      </c>
      <c r="BC19" s="3">
        <v>0</v>
      </c>
      <c r="BD19" s="3">
        <v>46</v>
      </c>
      <c r="BE19" s="3">
        <v>0</v>
      </c>
      <c r="BF19" s="3">
        <v>50</v>
      </c>
      <c r="BG19" s="3">
        <v>22624</v>
      </c>
      <c r="BH19" s="3">
        <v>20442</v>
      </c>
      <c r="BI19" s="3">
        <v>21</v>
      </c>
      <c r="BJ19" s="3">
        <v>27</v>
      </c>
      <c r="BK19" s="3">
        <v>2</v>
      </c>
      <c r="BL19" s="3">
        <v>1131208</v>
      </c>
      <c r="BM19" s="3">
        <v>0</v>
      </c>
      <c r="BN19" s="3">
        <v>14</v>
      </c>
      <c r="BO19" s="3">
        <v>8</v>
      </c>
      <c r="BP19" s="3">
        <v>6</v>
      </c>
      <c r="BQ19" s="3">
        <v>78</v>
      </c>
      <c r="BR19" s="4">
        <v>58</v>
      </c>
      <c r="BS19" s="3">
        <v>6</v>
      </c>
      <c r="BT19" s="3">
        <v>72</v>
      </c>
      <c r="BU19" s="3">
        <v>878</v>
      </c>
      <c r="BV19" s="3">
        <v>0</v>
      </c>
      <c r="BW19" s="3">
        <v>0</v>
      </c>
      <c r="BX19" s="3">
        <v>878</v>
      </c>
      <c r="BY19" s="3">
        <v>0</v>
      </c>
      <c r="BZ19" s="3">
        <v>0</v>
      </c>
      <c r="CA19" s="3">
        <v>0</v>
      </c>
      <c r="CB19" s="3">
        <v>0</v>
      </c>
      <c r="CC19" s="3">
        <v>0</v>
      </c>
      <c r="CD19" s="3">
        <v>0</v>
      </c>
      <c r="CE19" s="3">
        <v>0</v>
      </c>
      <c r="CF19" s="3">
        <v>0</v>
      </c>
      <c r="CG19" s="3">
        <v>19</v>
      </c>
      <c r="CH19" s="3">
        <v>7</v>
      </c>
      <c r="CI19" s="3">
        <v>0</v>
      </c>
      <c r="CJ19" s="3">
        <v>0</v>
      </c>
      <c r="CK19" s="3">
        <v>0</v>
      </c>
      <c r="CL19" s="3">
        <v>96</v>
      </c>
      <c r="CM19" s="3">
        <v>0</v>
      </c>
      <c r="CN19" s="3">
        <v>0</v>
      </c>
      <c r="CO19" s="3">
        <v>756</v>
      </c>
      <c r="CP19" s="3">
        <v>0</v>
      </c>
      <c r="CQ19" s="3">
        <v>0</v>
      </c>
      <c r="CR19" s="3">
        <v>0</v>
      </c>
      <c r="CS19" s="3">
        <v>0</v>
      </c>
      <c r="CT19" s="3">
        <v>0</v>
      </c>
      <c r="CU19" s="3">
        <v>82</v>
      </c>
      <c r="CV19" s="3">
        <v>33</v>
      </c>
      <c r="CW19" s="3">
        <v>9</v>
      </c>
      <c r="CX19" s="3">
        <v>9</v>
      </c>
      <c r="CY19" s="3">
        <v>9</v>
      </c>
      <c r="CZ19" s="3">
        <v>20</v>
      </c>
      <c r="DA19" s="3">
        <v>2</v>
      </c>
    </row>
    <row r="20" spans="1:105" x14ac:dyDescent="0.25">
      <c r="A20" s="2" t="s">
        <v>121</v>
      </c>
      <c r="B20" s="3">
        <v>475422</v>
      </c>
      <c r="C20" s="3">
        <v>6757278</v>
      </c>
      <c r="D20" s="3">
        <v>42544207</v>
      </c>
      <c r="E20" s="3">
        <v>1515</v>
      </c>
      <c r="F20" s="3">
        <v>727</v>
      </c>
      <c r="G20" s="3">
        <v>788</v>
      </c>
      <c r="H20" s="3">
        <v>43</v>
      </c>
      <c r="I20" s="3">
        <v>34</v>
      </c>
      <c r="J20" s="3">
        <v>51</v>
      </c>
      <c r="K20" s="3">
        <v>108</v>
      </c>
      <c r="L20" s="3">
        <v>67</v>
      </c>
      <c r="M20" s="3">
        <v>45</v>
      </c>
      <c r="N20" s="3">
        <v>40</v>
      </c>
      <c r="O20" s="3">
        <v>49</v>
      </c>
      <c r="P20" s="3">
        <v>60</v>
      </c>
      <c r="Q20" s="3">
        <v>77</v>
      </c>
      <c r="R20" s="3">
        <v>102</v>
      </c>
      <c r="S20" s="3">
        <v>124</v>
      </c>
      <c r="T20" s="3">
        <v>112</v>
      </c>
      <c r="U20" s="3">
        <v>122</v>
      </c>
      <c r="V20" s="3">
        <v>117</v>
      </c>
      <c r="W20" s="3">
        <v>126</v>
      </c>
      <c r="X20" s="3">
        <v>110</v>
      </c>
      <c r="Y20" s="3">
        <v>70</v>
      </c>
      <c r="Z20" s="3">
        <v>40</v>
      </c>
      <c r="AA20" s="3">
        <v>26</v>
      </c>
      <c r="AB20" s="3">
        <v>35</v>
      </c>
      <c r="AC20" s="3">
        <v>1210</v>
      </c>
      <c r="AD20" s="3">
        <v>274</v>
      </c>
      <c r="AE20" s="3">
        <v>936</v>
      </c>
      <c r="AF20" s="3">
        <v>44</v>
      </c>
      <c r="AG20" s="3">
        <v>753</v>
      </c>
      <c r="AH20" s="3">
        <v>94</v>
      </c>
      <c r="AI20" s="3">
        <v>45</v>
      </c>
      <c r="AJ20" s="3">
        <v>1206</v>
      </c>
      <c r="AK20" s="3">
        <v>22759</v>
      </c>
      <c r="AL20" s="3">
        <v>22232</v>
      </c>
      <c r="AM20" s="3">
        <v>217</v>
      </c>
      <c r="AN20" s="3">
        <v>784</v>
      </c>
      <c r="AO20" s="3">
        <v>205</v>
      </c>
      <c r="AP20" s="3">
        <v>27447942</v>
      </c>
      <c r="AQ20" s="3">
        <v>669</v>
      </c>
      <c r="AR20" s="4">
        <v>2.2999999999999998</v>
      </c>
      <c r="AS20" s="4">
        <v>40.1</v>
      </c>
      <c r="AT20" s="3">
        <v>18</v>
      </c>
      <c r="AU20" s="3">
        <v>19</v>
      </c>
      <c r="AV20" s="3">
        <v>169</v>
      </c>
      <c r="AW20" s="3">
        <v>29</v>
      </c>
      <c r="AX20" s="3">
        <v>63</v>
      </c>
      <c r="AY20" s="3">
        <v>80</v>
      </c>
      <c r="AZ20" s="3">
        <v>82</v>
      </c>
      <c r="BA20" s="3">
        <v>302</v>
      </c>
      <c r="BB20" s="3">
        <v>203</v>
      </c>
      <c r="BC20" s="3">
        <v>631</v>
      </c>
      <c r="BD20" s="3">
        <v>26</v>
      </c>
      <c r="BE20" s="3">
        <v>12</v>
      </c>
      <c r="BF20" s="3">
        <v>670</v>
      </c>
      <c r="BG20" s="3">
        <v>41275</v>
      </c>
      <c r="BH20" s="3">
        <v>39335</v>
      </c>
      <c r="BI20" s="3">
        <v>113</v>
      </c>
      <c r="BJ20" s="3">
        <v>448</v>
      </c>
      <c r="BK20" s="3">
        <v>109</v>
      </c>
      <c r="BL20" s="3">
        <v>27654347</v>
      </c>
      <c r="BM20" s="3">
        <v>162</v>
      </c>
      <c r="BN20" s="3">
        <v>780</v>
      </c>
      <c r="BO20" s="3">
        <v>50</v>
      </c>
      <c r="BP20" s="3">
        <v>730</v>
      </c>
      <c r="BQ20" s="3">
        <v>713</v>
      </c>
      <c r="BR20" s="4">
        <v>89.2</v>
      </c>
      <c r="BS20" s="3">
        <v>711</v>
      </c>
      <c r="BT20" s="3">
        <v>2</v>
      </c>
      <c r="BU20" s="3">
        <v>94</v>
      </c>
      <c r="BV20" s="3">
        <v>5</v>
      </c>
      <c r="BW20" s="3">
        <v>18</v>
      </c>
      <c r="BX20" s="3">
        <v>71</v>
      </c>
      <c r="BY20" s="3">
        <v>5</v>
      </c>
      <c r="BZ20" s="3">
        <v>0</v>
      </c>
      <c r="CA20" s="3">
        <v>0</v>
      </c>
      <c r="CB20" s="3">
        <v>0</v>
      </c>
      <c r="CC20" s="3">
        <v>0</v>
      </c>
      <c r="CD20" s="3">
        <v>18</v>
      </c>
      <c r="CE20" s="3">
        <v>6</v>
      </c>
      <c r="CF20" s="3">
        <v>9</v>
      </c>
      <c r="CG20" s="3">
        <v>14</v>
      </c>
      <c r="CH20" s="3">
        <v>1</v>
      </c>
      <c r="CI20" s="3">
        <v>0</v>
      </c>
      <c r="CJ20" s="3">
        <v>0</v>
      </c>
      <c r="CK20" s="3">
        <v>0</v>
      </c>
      <c r="CL20" s="3">
        <v>10</v>
      </c>
      <c r="CM20" s="3">
        <v>0</v>
      </c>
      <c r="CN20" s="3">
        <v>12</v>
      </c>
      <c r="CO20" s="3">
        <v>14</v>
      </c>
      <c r="CP20" s="3">
        <v>2</v>
      </c>
      <c r="CQ20" s="3">
        <v>3</v>
      </c>
      <c r="CR20" s="3">
        <v>0</v>
      </c>
      <c r="CS20" s="3">
        <v>0</v>
      </c>
      <c r="CT20" s="3">
        <v>0</v>
      </c>
      <c r="CU20" s="3">
        <v>1525</v>
      </c>
      <c r="CV20" s="3">
        <v>670</v>
      </c>
      <c r="CW20" s="3">
        <v>94</v>
      </c>
      <c r="CX20" s="3">
        <v>250</v>
      </c>
      <c r="CY20" s="3">
        <v>105</v>
      </c>
      <c r="CZ20" s="3">
        <v>377</v>
      </c>
      <c r="DA20" s="3">
        <v>29</v>
      </c>
    </row>
    <row r="21" spans="1:105" x14ac:dyDescent="0.25">
      <c r="A21" s="2" t="s">
        <v>122</v>
      </c>
      <c r="B21" s="3">
        <v>481580</v>
      </c>
      <c r="C21" s="3">
        <v>6758036</v>
      </c>
      <c r="D21" s="3">
        <v>46413688</v>
      </c>
      <c r="E21" s="3">
        <v>2650</v>
      </c>
      <c r="F21" s="3">
        <v>1281</v>
      </c>
      <c r="G21" s="3">
        <v>1369</v>
      </c>
      <c r="H21" s="3">
        <v>44</v>
      </c>
      <c r="I21" s="3">
        <v>61</v>
      </c>
      <c r="J21" s="3">
        <v>121</v>
      </c>
      <c r="K21" s="3">
        <v>161</v>
      </c>
      <c r="L21" s="3">
        <v>95</v>
      </c>
      <c r="M21" s="3">
        <v>59</v>
      </c>
      <c r="N21" s="3">
        <v>53</v>
      </c>
      <c r="O21" s="3">
        <v>101</v>
      </c>
      <c r="P21" s="3">
        <v>113</v>
      </c>
      <c r="Q21" s="3">
        <v>157</v>
      </c>
      <c r="R21" s="3">
        <v>137</v>
      </c>
      <c r="S21" s="3">
        <v>159</v>
      </c>
      <c r="T21" s="3">
        <v>179</v>
      </c>
      <c r="U21" s="3">
        <v>211</v>
      </c>
      <c r="V21" s="3">
        <v>211</v>
      </c>
      <c r="W21" s="3">
        <v>205</v>
      </c>
      <c r="X21" s="3">
        <v>230</v>
      </c>
      <c r="Y21" s="3">
        <v>164</v>
      </c>
      <c r="Z21" s="3">
        <v>105</v>
      </c>
      <c r="AA21" s="3">
        <v>69</v>
      </c>
      <c r="AB21" s="3">
        <v>59</v>
      </c>
      <c r="AC21" s="3">
        <v>2153</v>
      </c>
      <c r="AD21" s="3">
        <v>624</v>
      </c>
      <c r="AE21" s="3">
        <v>1529</v>
      </c>
      <c r="AF21" s="3">
        <v>69</v>
      </c>
      <c r="AG21" s="3">
        <v>1250</v>
      </c>
      <c r="AH21" s="3">
        <v>158</v>
      </c>
      <c r="AI21" s="3">
        <v>52</v>
      </c>
      <c r="AJ21" s="3">
        <v>2188</v>
      </c>
      <c r="AK21" s="3">
        <v>20462</v>
      </c>
      <c r="AL21" s="3">
        <v>19219</v>
      </c>
      <c r="AM21" s="3">
        <v>476</v>
      </c>
      <c r="AN21" s="3">
        <v>1450</v>
      </c>
      <c r="AO21" s="3">
        <v>262</v>
      </c>
      <c r="AP21" s="3">
        <v>44770491</v>
      </c>
      <c r="AQ21" s="3">
        <v>1386</v>
      </c>
      <c r="AR21" s="4">
        <v>1.9</v>
      </c>
      <c r="AS21" s="4">
        <v>40.6</v>
      </c>
      <c r="AT21" s="3">
        <v>100</v>
      </c>
      <c r="AU21" s="3">
        <v>29</v>
      </c>
      <c r="AV21" s="3">
        <v>250</v>
      </c>
      <c r="AW21" s="3">
        <v>57</v>
      </c>
      <c r="AX21" s="3">
        <v>125</v>
      </c>
      <c r="AY21" s="3">
        <v>115</v>
      </c>
      <c r="AZ21" s="3">
        <v>114</v>
      </c>
      <c r="BA21" s="3">
        <v>657</v>
      </c>
      <c r="BB21" s="3">
        <v>481</v>
      </c>
      <c r="BC21" s="3">
        <v>1003</v>
      </c>
      <c r="BD21" s="3">
        <v>349</v>
      </c>
      <c r="BE21" s="3">
        <v>34</v>
      </c>
      <c r="BF21" s="3">
        <v>1391</v>
      </c>
      <c r="BG21" s="3">
        <v>32340</v>
      </c>
      <c r="BH21" s="3">
        <v>27680</v>
      </c>
      <c r="BI21" s="3">
        <v>433</v>
      </c>
      <c r="BJ21" s="3">
        <v>828</v>
      </c>
      <c r="BK21" s="3">
        <v>130</v>
      </c>
      <c r="BL21" s="3">
        <v>44984466</v>
      </c>
      <c r="BM21" s="3">
        <v>244</v>
      </c>
      <c r="BN21" s="3">
        <v>1160</v>
      </c>
      <c r="BO21" s="3">
        <v>131</v>
      </c>
      <c r="BP21" s="3">
        <v>1029</v>
      </c>
      <c r="BQ21" s="3">
        <v>1524</v>
      </c>
      <c r="BR21" s="4">
        <v>75.5</v>
      </c>
      <c r="BS21" s="3">
        <v>1020</v>
      </c>
      <c r="BT21" s="3">
        <v>504</v>
      </c>
      <c r="BU21" s="3">
        <v>521</v>
      </c>
      <c r="BV21" s="3">
        <v>6</v>
      </c>
      <c r="BW21" s="3">
        <v>239</v>
      </c>
      <c r="BX21" s="3">
        <v>276</v>
      </c>
      <c r="BY21" s="3">
        <v>6</v>
      </c>
      <c r="BZ21" s="3">
        <v>1</v>
      </c>
      <c r="CA21" s="3">
        <v>171</v>
      </c>
      <c r="CB21" s="3">
        <v>0</v>
      </c>
      <c r="CC21" s="3">
        <v>11</v>
      </c>
      <c r="CD21" s="3">
        <v>56</v>
      </c>
      <c r="CE21" s="3">
        <v>92</v>
      </c>
      <c r="CF21" s="3">
        <v>10</v>
      </c>
      <c r="CG21" s="3">
        <v>15</v>
      </c>
      <c r="CH21" s="3">
        <v>0</v>
      </c>
      <c r="CI21" s="3">
        <v>0</v>
      </c>
      <c r="CJ21" s="3">
        <v>1</v>
      </c>
      <c r="CK21" s="3">
        <v>15</v>
      </c>
      <c r="CL21" s="3">
        <v>40</v>
      </c>
      <c r="CM21" s="3">
        <v>0</v>
      </c>
      <c r="CN21" s="3">
        <v>51</v>
      </c>
      <c r="CO21" s="3">
        <v>34</v>
      </c>
      <c r="CP21" s="3">
        <v>1</v>
      </c>
      <c r="CQ21" s="3">
        <v>17</v>
      </c>
      <c r="CR21" s="3">
        <v>0</v>
      </c>
      <c r="CS21" s="3">
        <v>0</v>
      </c>
      <c r="CT21" s="3">
        <v>0</v>
      </c>
      <c r="CU21" s="3">
        <v>2716</v>
      </c>
      <c r="CV21" s="3">
        <v>938</v>
      </c>
      <c r="CW21" s="3">
        <v>246</v>
      </c>
      <c r="CX21" s="3">
        <v>431</v>
      </c>
      <c r="CY21" s="3">
        <v>172</v>
      </c>
      <c r="CZ21" s="3">
        <v>835</v>
      </c>
      <c r="DA21" s="3">
        <v>94</v>
      </c>
    </row>
    <row r="22" spans="1:105" x14ac:dyDescent="0.25">
      <c r="A22" s="2" t="s">
        <v>123</v>
      </c>
      <c r="B22" s="3">
        <v>478910</v>
      </c>
      <c r="C22" s="3">
        <v>6761601</v>
      </c>
      <c r="D22" s="3">
        <v>26431121</v>
      </c>
      <c r="E22" s="3">
        <v>295</v>
      </c>
      <c r="F22" s="3">
        <v>137</v>
      </c>
      <c r="G22" s="3">
        <v>158</v>
      </c>
      <c r="H22" s="3">
        <v>47</v>
      </c>
      <c r="I22" s="3">
        <v>6</v>
      </c>
      <c r="J22" s="3">
        <v>9</v>
      </c>
      <c r="K22" s="3">
        <v>22</v>
      </c>
      <c r="L22" s="3">
        <v>9</v>
      </c>
      <c r="M22" s="3">
        <v>6</v>
      </c>
      <c r="N22" s="3">
        <v>8</v>
      </c>
      <c r="O22" s="3">
        <v>14</v>
      </c>
      <c r="P22" s="3">
        <v>5</v>
      </c>
      <c r="Q22" s="3">
        <v>6</v>
      </c>
      <c r="R22" s="3">
        <v>14</v>
      </c>
      <c r="S22" s="3">
        <v>12</v>
      </c>
      <c r="T22" s="3">
        <v>21</v>
      </c>
      <c r="U22" s="3">
        <v>29</v>
      </c>
      <c r="V22" s="3">
        <v>31</v>
      </c>
      <c r="W22" s="3">
        <v>24</v>
      </c>
      <c r="X22" s="3">
        <v>16</v>
      </c>
      <c r="Y22" s="3">
        <v>26</v>
      </c>
      <c r="Z22" s="3">
        <v>22</v>
      </c>
      <c r="AA22" s="3">
        <v>7</v>
      </c>
      <c r="AB22" s="3">
        <v>8</v>
      </c>
      <c r="AC22" s="3">
        <v>243</v>
      </c>
      <c r="AD22" s="3">
        <v>64</v>
      </c>
      <c r="AE22" s="3">
        <v>179</v>
      </c>
      <c r="AF22" s="3">
        <v>7</v>
      </c>
      <c r="AG22" s="3">
        <v>145</v>
      </c>
      <c r="AH22" s="3">
        <v>14</v>
      </c>
      <c r="AI22" s="3">
        <v>13</v>
      </c>
      <c r="AJ22" s="3">
        <v>253</v>
      </c>
      <c r="AK22" s="3">
        <v>22192</v>
      </c>
      <c r="AL22" s="3">
        <v>19049</v>
      </c>
      <c r="AM22" s="3">
        <v>53</v>
      </c>
      <c r="AN22" s="3">
        <v>160</v>
      </c>
      <c r="AO22" s="3">
        <v>40</v>
      </c>
      <c r="AP22" s="3">
        <v>5614531</v>
      </c>
      <c r="AQ22" s="3">
        <v>132</v>
      </c>
      <c r="AR22" s="4">
        <v>2.2000000000000002</v>
      </c>
      <c r="AS22" s="4">
        <v>48.8</v>
      </c>
      <c r="AT22" s="3">
        <v>3</v>
      </c>
      <c r="AU22" s="3">
        <v>4</v>
      </c>
      <c r="AV22" s="3">
        <v>22</v>
      </c>
      <c r="AW22" s="3">
        <v>4</v>
      </c>
      <c r="AX22" s="3">
        <v>6</v>
      </c>
      <c r="AY22" s="3">
        <v>13</v>
      </c>
      <c r="AZ22" s="3">
        <v>9</v>
      </c>
      <c r="BA22" s="3">
        <v>56</v>
      </c>
      <c r="BB22" s="3">
        <v>54</v>
      </c>
      <c r="BC22" s="3">
        <v>128</v>
      </c>
      <c r="BD22" s="3">
        <v>1</v>
      </c>
      <c r="BE22" s="3">
        <v>3</v>
      </c>
      <c r="BF22" s="3">
        <v>135</v>
      </c>
      <c r="BG22" s="3">
        <v>41852</v>
      </c>
      <c r="BH22" s="3">
        <v>37745</v>
      </c>
      <c r="BI22" s="3">
        <v>29</v>
      </c>
      <c r="BJ22" s="3">
        <v>82</v>
      </c>
      <c r="BK22" s="3">
        <v>24</v>
      </c>
      <c r="BL22" s="3">
        <v>5650051</v>
      </c>
      <c r="BM22" s="3">
        <v>96</v>
      </c>
      <c r="BN22" s="3">
        <v>164</v>
      </c>
      <c r="BO22" s="3">
        <v>8</v>
      </c>
      <c r="BP22" s="3">
        <v>156</v>
      </c>
      <c r="BQ22" s="3">
        <v>145</v>
      </c>
      <c r="BR22" s="4">
        <v>107.5</v>
      </c>
      <c r="BS22" s="3">
        <v>145</v>
      </c>
      <c r="BT22" s="3">
        <v>0</v>
      </c>
      <c r="BU22" s="3">
        <v>19</v>
      </c>
      <c r="BV22" s="3">
        <v>8</v>
      </c>
      <c r="BW22" s="3">
        <v>9</v>
      </c>
      <c r="BX22" s="3">
        <v>2</v>
      </c>
      <c r="BY22" s="3">
        <v>8</v>
      </c>
      <c r="BZ22" s="3">
        <v>0</v>
      </c>
      <c r="CA22" s="3">
        <v>1</v>
      </c>
      <c r="CB22" s="3">
        <v>0</v>
      </c>
      <c r="CC22" s="3">
        <v>0</v>
      </c>
      <c r="CD22" s="3">
        <v>8</v>
      </c>
      <c r="CE22" s="3">
        <v>0</v>
      </c>
      <c r="CF22" s="3">
        <v>0</v>
      </c>
      <c r="CG22" s="3">
        <v>0</v>
      </c>
      <c r="CH22" s="3">
        <v>0</v>
      </c>
      <c r="CI22" s="3">
        <v>0</v>
      </c>
      <c r="CJ22" s="3">
        <v>0</v>
      </c>
      <c r="CK22" s="3">
        <v>0</v>
      </c>
      <c r="CL22" s="3">
        <v>2</v>
      </c>
      <c r="CM22" s="3">
        <v>0</v>
      </c>
      <c r="CN22" s="3">
        <v>0</v>
      </c>
      <c r="CO22" s="3">
        <v>0</v>
      </c>
      <c r="CP22" s="3">
        <v>0</v>
      </c>
      <c r="CQ22" s="3">
        <v>0</v>
      </c>
      <c r="CR22" s="3">
        <v>0</v>
      </c>
      <c r="CS22" s="3">
        <v>0</v>
      </c>
      <c r="CT22" s="3">
        <v>0</v>
      </c>
      <c r="CU22" s="3">
        <v>317</v>
      </c>
      <c r="CV22" s="3">
        <v>115</v>
      </c>
      <c r="CW22" s="3">
        <v>27</v>
      </c>
      <c r="CX22" s="3">
        <v>50</v>
      </c>
      <c r="CY22" s="3">
        <v>21</v>
      </c>
      <c r="CZ22" s="3">
        <v>96</v>
      </c>
      <c r="DA22" s="3">
        <v>8</v>
      </c>
    </row>
    <row r="23" spans="1:105" x14ac:dyDescent="0.25">
      <c r="A23" s="2" t="s">
        <v>124</v>
      </c>
      <c r="B23" s="3">
        <v>505019</v>
      </c>
      <c r="C23" s="3">
        <v>6773412</v>
      </c>
      <c r="D23" s="3">
        <v>152637231</v>
      </c>
      <c r="E23" s="3">
        <v>365</v>
      </c>
      <c r="F23" s="3">
        <v>170</v>
      </c>
      <c r="G23" s="3">
        <v>195</v>
      </c>
      <c r="H23" s="3">
        <v>51</v>
      </c>
      <c r="I23" s="3">
        <v>5</v>
      </c>
      <c r="J23" s="3">
        <v>17</v>
      </c>
      <c r="K23" s="3">
        <v>15</v>
      </c>
      <c r="L23" s="3">
        <v>6</v>
      </c>
      <c r="M23" s="3">
        <v>5</v>
      </c>
      <c r="N23" s="3">
        <v>8</v>
      </c>
      <c r="O23" s="3">
        <v>6</v>
      </c>
      <c r="P23" s="3">
        <v>11</v>
      </c>
      <c r="Q23" s="3">
        <v>10</v>
      </c>
      <c r="R23" s="3">
        <v>15</v>
      </c>
      <c r="S23" s="3">
        <v>26</v>
      </c>
      <c r="T23" s="3">
        <v>18</v>
      </c>
      <c r="U23" s="3">
        <v>34</v>
      </c>
      <c r="V23" s="3">
        <v>41</v>
      </c>
      <c r="W23" s="3">
        <v>41</v>
      </c>
      <c r="X23" s="3">
        <v>31</v>
      </c>
      <c r="Y23" s="3">
        <v>20</v>
      </c>
      <c r="Z23" s="3">
        <v>25</v>
      </c>
      <c r="AA23" s="3">
        <v>20</v>
      </c>
      <c r="AB23" s="3">
        <v>11</v>
      </c>
      <c r="AC23" s="3">
        <v>317</v>
      </c>
      <c r="AD23" s="3">
        <v>127</v>
      </c>
      <c r="AE23" s="3">
        <v>190</v>
      </c>
      <c r="AF23" s="3">
        <v>5</v>
      </c>
      <c r="AG23" s="3">
        <v>168</v>
      </c>
      <c r="AH23" s="3">
        <v>10</v>
      </c>
      <c r="AI23" s="3">
        <v>7</v>
      </c>
      <c r="AJ23" s="3">
        <v>321</v>
      </c>
      <c r="AK23" s="3">
        <v>20288</v>
      </c>
      <c r="AL23" s="3">
        <v>18672</v>
      </c>
      <c r="AM23" s="3">
        <v>103</v>
      </c>
      <c r="AN23" s="3">
        <v>173</v>
      </c>
      <c r="AO23" s="3">
        <v>45</v>
      </c>
      <c r="AP23" s="3">
        <v>6512535</v>
      </c>
      <c r="AQ23" s="3">
        <v>177</v>
      </c>
      <c r="AR23" s="4">
        <v>2.1</v>
      </c>
      <c r="AS23" s="4">
        <v>54.6</v>
      </c>
      <c r="AT23" s="3">
        <v>6</v>
      </c>
      <c r="AU23" s="3">
        <v>0</v>
      </c>
      <c r="AV23" s="3">
        <v>27</v>
      </c>
      <c r="AW23" s="3">
        <v>5</v>
      </c>
      <c r="AX23" s="3">
        <v>15</v>
      </c>
      <c r="AY23" s="3">
        <v>11</v>
      </c>
      <c r="AZ23" s="3">
        <v>9</v>
      </c>
      <c r="BA23" s="3">
        <v>78</v>
      </c>
      <c r="BB23" s="3">
        <v>74</v>
      </c>
      <c r="BC23" s="3">
        <v>159</v>
      </c>
      <c r="BD23" s="3">
        <v>10</v>
      </c>
      <c r="BE23" s="3">
        <v>8</v>
      </c>
      <c r="BF23" s="3">
        <v>180</v>
      </c>
      <c r="BG23" s="3">
        <v>36142</v>
      </c>
      <c r="BH23" s="3">
        <v>31487</v>
      </c>
      <c r="BI23" s="3">
        <v>57</v>
      </c>
      <c r="BJ23" s="3">
        <v>102</v>
      </c>
      <c r="BK23" s="3">
        <v>21</v>
      </c>
      <c r="BL23" s="3">
        <v>6505556</v>
      </c>
      <c r="BM23" s="3">
        <v>316</v>
      </c>
      <c r="BN23" s="3">
        <v>218</v>
      </c>
      <c r="BO23" s="3">
        <v>24</v>
      </c>
      <c r="BP23" s="3">
        <v>194</v>
      </c>
      <c r="BQ23" s="3">
        <v>193</v>
      </c>
      <c r="BR23" s="4">
        <v>111</v>
      </c>
      <c r="BS23" s="3">
        <v>193</v>
      </c>
      <c r="BT23" s="3">
        <v>0</v>
      </c>
      <c r="BU23" s="3">
        <v>51</v>
      </c>
      <c r="BV23" s="3">
        <v>17</v>
      </c>
      <c r="BW23" s="3">
        <v>8</v>
      </c>
      <c r="BX23" s="3">
        <v>26</v>
      </c>
      <c r="BY23" s="3">
        <v>17</v>
      </c>
      <c r="BZ23" s="3">
        <v>0</v>
      </c>
      <c r="CA23" s="3">
        <v>3</v>
      </c>
      <c r="CB23" s="3">
        <v>0</v>
      </c>
      <c r="CC23" s="3">
        <v>0</v>
      </c>
      <c r="CD23" s="3">
        <v>5</v>
      </c>
      <c r="CE23" s="3">
        <v>4</v>
      </c>
      <c r="CF23" s="3">
        <v>10</v>
      </c>
      <c r="CG23" s="3">
        <v>11</v>
      </c>
      <c r="CH23" s="3">
        <v>0</v>
      </c>
      <c r="CI23" s="3">
        <v>0</v>
      </c>
      <c r="CJ23" s="3">
        <v>0</v>
      </c>
      <c r="CK23" s="3">
        <v>1</v>
      </c>
      <c r="CL23" s="3">
        <v>0</v>
      </c>
      <c r="CM23" s="3">
        <v>0</v>
      </c>
      <c r="CN23" s="3">
        <v>0</v>
      </c>
      <c r="CO23" s="3">
        <v>0</v>
      </c>
      <c r="CP23" s="3">
        <v>0</v>
      </c>
      <c r="CQ23" s="3">
        <v>0</v>
      </c>
      <c r="CR23" s="3">
        <v>0</v>
      </c>
      <c r="CS23" s="3">
        <v>0</v>
      </c>
      <c r="CT23" s="3">
        <v>0</v>
      </c>
      <c r="CU23" s="3">
        <v>372</v>
      </c>
      <c r="CV23" s="3">
        <v>147</v>
      </c>
      <c r="CW23" s="3">
        <v>19</v>
      </c>
      <c r="CX23" s="3">
        <v>41</v>
      </c>
      <c r="CY23" s="3">
        <v>15</v>
      </c>
      <c r="CZ23" s="3">
        <v>137</v>
      </c>
      <c r="DA23" s="3">
        <v>13</v>
      </c>
    </row>
    <row r="24" spans="1:105" x14ac:dyDescent="0.25">
      <c r="A24" s="2" t="s">
        <v>125</v>
      </c>
      <c r="B24" s="3">
        <v>498552</v>
      </c>
      <c r="C24" s="3">
        <v>6776694</v>
      </c>
      <c r="D24" s="3">
        <v>39122603</v>
      </c>
      <c r="E24" s="3">
        <v>141</v>
      </c>
      <c r="F24" s="3">
        <v>59</v>
      </c>
      <c r="G24" s="3">
        <v>82</v>
      </c>
      <c r="H24" s="3">
        <v>48</v>
      </c>
      <c r="I24" s="3">
        <v>1</v>
      </c>
      <c r="J24" s="3">
        <v>3</v>
      </c>
      <c r="K24" s="3">
        <v>4</v>
      </c>
      <c r="L24" s="3">
        <v>3</v>
      </c>
      <c r="M24" s="3">
        <v>4</v>
      </c>
      <c r="N24" s="3">
        <v>3</v>
      </c>
      <c r="O24" s="3">
        <v>8</v>
      </c>
      <c r="P24" s="3">
        <v>11</v>
      </c>
      <c r="Q24" s="3">
        <v>7</v>
      </c>
      <c r="R24" s="3">
        <v>5</v>
      </c>
      <c r="S24" s="3">
        <v>8</v>
      </c>
      <c r="T24" s="3">
        <v>4</v>
      </c>
      <c r="U24" s="3">
        <v>18</v>
      </c>
      <c r="V24" s="3">
        <v>13</v>
      </c>
      <c r="W24" s="3">
        <v>14</v>
      </c>
      <c r="X24" s="3">
        <v>11</v>
      </c>
      <c r="Y24" s="3">
        <v>11</v>
      </c>
      <c r="Z24" s="3">
        <v>6</v>
      </c>
      <c r="AA24" s="3">
        <v>2</v>
      </c>
      <c r="AB24" s="3">
        <v>5</v>
      </c>
      <c r="AC24" s="3">
        <v>126</v>
      </c>
      <c r="AD24" s="3">
        <v>33</v>
      </c>
      <c r="AE24" s="3">
        <v>93</v>
      </c>
      <c r="AF24" s="3">
        <v>9</v>
      </c>
      <c r="AG24" s="3">
        <v>64</v>
      </c>
      <c r="AH24" s="3">
        <v>14</v>
      </c>
      <c r="AI24" s="3">
        <v>6</v>
      </c>
      <c r="AJ24" s="3">
        <v>133</v>
      </c>
      <c r="AK24" s="3">
        <v>21100</v>
      </c>
      <c r="AL24" s="3">
        <v>19853</v>
      </c>
      <c r="AM24" s="3">
        <v>34</v>
      </c>
      <c r="AN24" s="3">
        <v>82</v>
      </c>
      <c r="AO24" s="3">
        <v>17</v>
      </c>
      <c r="AP24" s="3">
        <v>2806262</v>
      </c>
      <c r="AQ24" s="3">
        <v>77</v>
      </c>
      <c r="AR24" s="4">
        <v>1.8</v>
      </c>
      <c r="AS24" s="4">
        <v>45.4</v>
      </c>
      <c r="AT24" s="3">
        <v>12</v>
      </c>
      <c r="AU24" s="3">
        <v>2</v>
      </c>
      <c r="AV24" s="3">
        <v>9</v>
      </c>
      <c r="AW24" s="3">
        <v>1</v>
      </c>
      <c r="AX24" s="3">
        <v>3</v>
      </c>
      <c r="AY24" s="3">
        <v>4</v>
      </c>
      <c r="AZ24" s="3">
        <v>7</v>
      </c>
      <c r="BA24" s="3">
        <v>44</v>
      </c>
      <c r="BB24" s="3">
        <v>24</v>
      </c>
      <c r="BC24" s="3">
        <v>46</v>
      </c>
      <c r="BD24" s="3">
        <v>31</v>
      </c>
      <c r="BE24" s="3">
        <v>0</v>
      </c>
      <c r="BF24" s="3">
        <v>80</v>
      </c>
      <c r="BG24" s="3">
        <v>35143</v>
      </c>
      <c r="BH24" s="3">
        <v>31416</v>
      </c>
      <c r="BI24" s="3">
        <v>18</v>
      </c>
      <c r="BJ24" s="3">
        <v>50</v>
      </c>
      <c r="BK24" s="3">
        <v>12</v>
      </c>
      <c r="BL24" s="3">
        <v>2811471</v>
      </c>
      <c r="BM24" s="3">
        <v>26</v>
      </c>
      <c r="BN24" s="3">
        <v>94</v>
      </c>
      <c r="BO24" s="3">
        <v>31</v>
      </c>
      <c r="BP24" s="3">
        <v>63</v>
      </c>
      <c r="BQ24" s="3">
        <v>126</v>
      </c>
      <c r="BR24" s="4">
        <v>73.3</v>
      </c>
      <c r="BS24" s="3">
        <v>63</v>
      </c>
      <c r="BT24" s="3">
        <v>63</v>
      </c>
      <c r="BU24" s="3">
        <v>735</v>
      </c>
      <c r="BV24" s="3">
        <v>4</v>
      </c>
      <c r="BW24" s="3">
        <v>51</v>
      </c>
      <c r="BX24" s="3">
        <v>680</v>
      </c>
      <c r="BY24" s="3">
        <v>4</v>
      </c>
      <c r="BZ24" s="3">
        <v>0</v>
      </c>
      <c r="CA24" s="3">
        <v>51</v>
      </c>
      <c r="CB24" s="3">
        <v>0</v>
      </c>
      <c r="CC24" s="3">
        <v>0</v>
      </c>
      <c r="CD24" s="3">
        <v>0</v>
      </c>
      <c r="CE24" s="3">
        <v>1</v>
      </c>
      <c r="CF24" s="3">
        <v>0</v>
      </c>
      <c r="CG24" s="3">
        <v>37</v>
      </c>
      <c r="CH24" s="3">
        <v>0</v>
      </c>
      <c r="CI24" s="3">
        <v>0</v>
      </c>
      <c r="CJ24" s="3">
        <v>23</v>
      </c>
      <c r="CK24" s="3">
        <v>0</v>
      </c>
      <c r="CL24" s="3">
        <v>0</v>
      </c>
      <c r="CM24" s="3">
        <v>590</v>
      </c>
      <c r="CN24" s="3">
        <v>6</v>
      </c>
      <c r="CO24" s="3">
        <v>0</v>
      </c>
      <c r="CP24" s="3">
        <v>0</v>
      </c>
      <c r="CQ24" s="3">
        <v>23</v>
      </c>
      <c r="CR24" s="3">
        <v>0</v>
      </c>
      <c r="CS24" s="3">
        <v>0</v>
      </c>
      <c r="CT24" s="3">
        <v>0</v>
      </c>
      <c r="CU24" s="3">
        <v>149</v>
      </c>
      <c r="CV24" s="3">
        <v>69</v>
      </c>
      <c r="CW24" s="3">
        <v>8</v>
      </c>
      <c r="CX24" s="3">
        <v>10</v>
      </c>
      <c r="CY24" s="3">
        <v>12</v>
      </c>
      <c r="CZ24" s="3">
        <v>47</v>
      </c>
      <c r="DA24" s="3">
        <v>3</v>
      </c>
    </row>
    <row r="25" spans="1:105" x14ac:dyDescent="0.25">
      <c r="A25" s="2" t="s">
        <v>126</v>
      </c>
      <c r="B25" s="3">
        <v>494002</v>
      </c>
      <c r="C25" s="3">
        <v>6770360</v>
      </c>
      <c r="D25" s="3">
        <v>146054681</v>
      </c>
      <c r="E25" s="3">
        <v>491</v>
      </c>
      <c r="F25" s="3">
        <v>229</v>
      </c>
      <c r="G25" s="3">
        <v>262</v>
      </c>
      <c r="H25" s="3">
        <v>45</v>
      </c>
      <c r="I25" s="3">
        <v>9</v>
      </c>
      <c r="J25" s="3">
        <v>14</v>
      </c>
      <c r="K25" s="3">
        <v>38</v>
      </c>
      <c r="L25" s="3">
        <v>21</v>
      </c>
      <c r="M25" s="3">
        <v>17</v>
      </c>
      <c r="N25" s="3">
        <v>12</v>
      </c>
      <c r="O25" s="3">
        <v>10</v>
      </c>
      <c r="P25" s="3">
        <v>17</v>
      </c>
      <c r="Q25" s="3">
        <v>19</v>
      </c>
      <c r="R25" s="3">
        <v>21</v>
      </c>
      <c r="S25" s="3">
        <v>41</v>
      </c>
      <c r="T25" s="3">
        <v>34</v>
      </c>
      <c r="U25" s="3">
        <v>39</v>
      </c>
      <c r="V25" s="3">
        <v>39</v>
      </c>
      <c r="W25" s="3">
        <v>34</v>
      </c>
      <c r="X25" s="3">
        <v>38</v>
      </c>
      <c r="Y25" s="3">
        <v>37</v>
      </c>
      <c r="Z25" s="3">
        <v>22</v>
      </c>
      <c r="AA25" s="3">
        <v>17</v>
      </c>
      <c r="AB25" s="3">
        <v>12</v>
      </c>
      <c r="AC25" s="3">
        <v>392</v>
      </c>
      <c r="AD25" s="3">
        <v>126</v>
      </c>
      <c r="AE25" s="3">
        <v>266</v>
      </c>
      <c r="AF25" s="3">
        <v>14</v>
      </c>
      <c r="AG25" s="3">
        <v>214</v>
      </c>
      <c r="AH25" s="3">
        <v>33</v>
      </c>
      <c r="AI25" s="3">
        <v>5</v>
      </c>
      <c r="AJ25" s="3">
        <v>388</v>
      </c>
      <c r="AK25" s="3">
        <v>21335</v>
      </c>
      <c r="AL25" s="3">
        <v>18561</v>
      </c>
      <c r="AM25" s="3">
        <v>106</v>
      </c>
      <c r="AN25" s="3">
        <v>210</v>
      </c>
      <c r="AO25" s="3">
        <v>72</v>
      </c>
      <c r="AP25" s="3">
        <v>8277915</v>
      </c>
      <c r="AQ25" s="3">
        <v>211</v>
      </c>
      <c r="AR25" s="4">
        <v>2.2999999999999998</v>
      </c>
      <c r="AS25" s="4">
        <v>50.6</v>
      </c>
      <c r="AT25" s="3">
        <v>3</v>
      </c>
      <c r="AU25" s="3">
        <v>4</v>
      </c>
      <c r="AV25" s="3">
        <v>51</v>
      </c>
      <c r="AW25" s="3">
        <v>9</v>
      </c>
      <c r="AX25" s="3">
        <v>19</v>
      </c>
      <c r="AY25" s="3">
        <v>25</v>
      </c>
      <c r="AZ25" s="3">
        <v>27</v>
      </c>
      <c r="BA25" s="3">
        <v>79</v>
      </c>
      <c r="BB25" s="3">
        <v>83</v>
      </c>
      <c r="BC25" s="3">
        <v>201</v>
      </c>
      <c r="BD25" s="3">
        <v>7</v>
      </c>
      <c r="BE25" s="3">
        <v>3</v>
      </c>
      <c r="BF25" s="3">
        <v>208</v>
      </c>
      <c r="BG25" s="3">
        <v>40234</v>
      </c>
      <c r="BH25" s="3">
        <v>35532</v>
      </c>
      <c r="BI25" s="3">
        <v>50</v>
      </c>
      <c r="BJ25" s="3">
        <v>129</v>
      </c>
      <c r="BK25" s="3">
        <v>29</v>
      </c>
      <c r="BL25" s="3">
        <v>8368766</v>
      </c>
      <c r="BM25" s="3">
        <v>160</v>
      </c>
      <c r="BN25" s="3">
        <v>270</v>
      </c>
      <c r="BO25" s="3">
        <v>24</v>
      </c>
      <c r="BP25" s="3">
        <v>246</v>
      </c>
      <c r="BQ25" s="3">
        <v>227</v>
      </c>
      <c r="BR25" s="4">
        <v>116.4</v>
      </c>
      <c r="BS25" s="3">
        <v>227</v>
      </c>
      <c r="BT25" s="3">
        <v>0</v>
      </c>
      <c r="BU25" s="3">
        <v>75</v>
      </c>
      <c r="BV25" s="3">
        <v>50</v>
      </c>
      <c r="BW25" s="3">
        <v>15</v>
      </c>
      <c r="BX25" s="3">
        <v>10</v>
      </c>
      <c r="BY25" s="3">
        <v>50</v>
      </c>
      <c r="BZ25" s="3">
        <v>0</v>
      </c>
      <c r="CA25" s="3">
        <v>11</v>
      </c>
      <c r="CB25" s="3">
        <v>0</v>
      </c>
      <c r="CC25" s="3">
        <v>0</v>
      </c>
      <c r="CD25" s="3">
        <v>4</v>
      </c>
      <c r="CE25" s="3">
        <v>3</v>
      </c>
      <c r="CF25" s="3">
        <v>2</v>
      </c>
      <c r="CG25" s="3">
        <v>0</v>
      </c>
      <c r="CH25" s="3">
        <v>0</v>
      </c>
      <c r="CI25" s="3">
        <v>0</v>
      </c>
      <c r="CJ25" s="3">
        <v>0</v>
      </c>
      <c r="CK25" s="3">
        <v>2</v>
      </c>
      <c r="CL25" s="3">
        <v>0</v>
      </c>
      <c r="CM25" s="3">
        <v>0</v>
      </c>
      <c r="CN25" s="3">
        <v>0</v>
      </c>
      <c r="CO25" s="3">
        <v>0</v>
      </c>
      <c r="CP25" s="3">
        <v>3</v>
      </c>
      <c r="CQ25" s="3">
        <v>0</v>
      </c>
      <c r="CR25" s="3">
        <v>0</v>
      </c>
      <c r="CS25" s="3">
        <v>0</v>
      </c>
      <c r="CT25" s="3">
        <v>0</v>
      </c>
      <c r="CU25" s="3">
        <v>502</v>
      </c>
      <c r="CV25" s="3">
        <v>200</v>
      </c>
      <c r="CW25" s="3">
        <v>26</v>
      </c>
      <c r="CX25" s="3">
        <v>88</v>
      </c>
      <c r="CY25" s="3">
        <v>33</v>
      </c>
      <c r="CZ25" s="3">
        <v>142</v>
      </c>
      <c r="DA25" s="3">
        <v>13</v>
      </c>
    </row>
    <row r="26" spans="1:105" x14ac:dyDescent="0.25">
      <c r="A26" s="2" t="s">
        <v>127</v>
      </c>
      <c r="B26" s="3">
        <v>509012</v>
      </c>
      <c r="C26" s="3">
        <v>6750539</v>
      </c>
      <c r="D26" s="3">
        <v>124443457</v>
      </c>
      <c r="E26" s="3">
        <v>472</v>
      </c>
      <c r="F26" s="3">
        <v>229</v>
      </c>
      <c r="G26" s="3">
        <v>243</v>
      </c>
      <c r="H26" s="3">
        <v>48</v>
      </c>
      <c r="I26" s="3">
        <v>18</v>
      </c>
      <c r="J26" s="3">
        <v>15</v>
      </c>
      <c r="K26" s="3">
        <v>19</v>
      </c>
      <c r="L26" s="3">
        <v>14</v>
      </c>
      <c r="M26" s="3">
        <v>6</v>
      </c>
      <c r="N26" s="3">
        <v>9</v>
      </c>
      <c r="O26" s="3">
        <v>17</v>
      </c>
      <c r="P26" s="3">
        <v>20</v>
      </c>
      <c r="Q26" s="3">
        <v>23</v>
      </c>
      <c r="R26" s="3">
        <v>19</v>
      </c>
      <c r="S26" s="3">
        <v>20</v>
      </c>
      <c r="T26" s="3">
        <v>23</v>
      </c>
      <c r="U26" s="3">
        <v>49</v>
      </c>
      <c r="V26" s="3">
        <v>43</v>
      </c>
      <c r="W26" s="3">
        <v>46</v>
      </c>
      <c r="X26" s="3">
        <v>45</v>
      </c>
      <c r="Y26" s="3">
        <v>30</v>
      </c>
      <c r="Z26" s="3">
        <v>28</v>
      </c>
      <c r="AA26" s="3">
        <v>15</v>
      </c>
      <c r="AB26" s="3">
        <v>13</v>
      </c>
      <c r="AC26" s="3">
        <v>400</v>
      </c>
      <c r="AD26" s="3">
        <v>142</v>
      </c>
      <c r="AE26" s="3">
        <v>258</v>
      </c>
      <c r="AF26" s="3">
        <v>5</v>
      </c>
      <c r="AG26" s="3">
        <v>219</v>
      </c>
      <c r="AH26" s="3">
        <v>24</v>
      </c>
      <c r="AI26" s="3">
        <v>10</v>
      </c>
      <c r="AJ26" s="3">
        <v>401</v>
      </c>
      <c r="AK26" s="3">
        <v>21074</v>
      </c>
      <c r="AL26" s="3">
        <v>19335</v>
      </c>
      <c r="AM26" s="3">
        <v>98</v>
      </c>
      <c r="AN26" s="3">
        <v>257</v>
      </c>
      <c r="AO26" s="3">
        <v>46</v>
      </c>
      <c r="AP26" s="3">
        <v>8450619</v>
      </c>
      <c r="AQ26" s="3">
        <v>236</v>
      </c>
      <c r="AR26" s="4">
        <v>2</v>
      </c>
      <c r="AS26" s="4">
        <v>47.4</v>
      </c>
      <c r="AT26" s="3">
        <v>11</v>
      </c>
      <c r="AU26" s="3">
        <v>4</v>
      </c>
      <c r="AV26" s="3">
        <v>40</v>
      </c>
      <c r="AW26" s="3">
        <v>15</v>
      </c>
      <c r="AX26" s="3">
        <v>19</v>
      </c>
      <c r="AY26" s="3">
        <v>16</v>
      </c>
      <c r="AZ26" s="3">
        <v>18</v>
      </c>
      <c r="BA26" s="3">
        <v>102</v>
      </c>
      <c r="BB26" s="3">
        <v>96</v>
      </c>
      <c r="BC26" s="3">
        <v>204</v>
      </c>
      <c r="BD26" s="3">
        <v>24</v>
      </c>
      <c r="BE26" s="3">
        <v>8</v>
      </c>
      <c r="BF26" s="3">
        <v>234</v>
      </c>
      <c r="BG26" s="3">
        <v>36375</v>
      </c>
      <c r="BH26" s="3">
        <v>31578</v>
      </c>
      <c r="BI26" s="3">
        <v>60</v>
      </c>
      <c r="BJ26" s="3">
        <v>143</v>
      </c>
      <c r="BK26" s="3">
        <v>31</v>
      </c>
      <c r="BL26" s="3">
        <v>8511710</v>
      </c>
      <c r="BM26" s="3">
        <v>189</v>
      </c>
      <c r="BN26" s="3">
        <v>347</v>
      </c>
      <c r="BO26" s="3">
        <v>88</v>
      </c>
      <c r="BP26" s="3">
        <v>259</v>
      </c>
      <c r="BQ26" s="3">
        <v>268</v>
      </c>
      <c r="BR26" s="4">
        <v>94</v>
      </c>
      <c r="BS26" s="3">
        <v>268</v>
      </c>
      <c r="BT26" s="3">
        <v>0</v>
      </c>
      <c r="BU26" s="3">
        <v>149</v>
      </c>
      <c r="BV26" s="3">
        <v>22</v>
      </c>
      <c r="BW26" s="3">
        <v>104</v>
      </c>
      <c r="BX26" s="3">
        <v>23</v>
      </c>
      <c r="BY26" s="3">
        <v>22</v>
      </c>
      <c r="BZ26" s="3">
        <v>0</v>
      </c>
      <c r="CA26" s="3">
        <v>99</v>
      </c>
      <c r="CB26" s="3">
        <v>0</v>
      </c>
      <c r="CC26" s="3">
        <v>0</v>
      </c>
      <c r="CD26" s="3">
        <v>5</v>
      </c>
      <c r="CE26" s="3">
        <v>8</v>
      </c>
      <c r="CF26" s="3">
        <v>4</v>
      </c>
      <c r="CG26" s="3">
        <v>3</v>
      </c>
      <c r="CH26" s="3">
        <v>0</v>
      </c>
      <c r="CI26" s="3">
        <v>0</v>
      </c>
      <c r="CJ26" s="3">
        <v>0</v>
      </c>
      <c r="CK26" s="3">
        <v>0</v>
      </c>
      <c r="CL26" s="3">
        <v>0</v>
      </c>
      <c r="CM26" s="3">
        <v>0</v>
      </c>
      <c r="CN26" s="3">
        <v>6</v>
      </c>
      <c r="CO26" s="3">
        <v>1</v>
      </c>
      <c r="CP26" s="3">
        <v>0</v>
      </c>
      <c r="CQ26" s="3">
        <v>1</v>
      </c>
      <c r="CR26" s="3">
        <v>0</v>
      </c>
      <c r="CS26" s="3">
        <v>0</v>
      </c>
      <c r="CT26" s="3">
        <v>0</v>
      </c>
      <c r="CU26" s="3">
        <v>476</v>
      </c>
      <c r="CV26" s="3">
        <v>191</v>
      </c>
      <c r="CW26" s="3">
        <v>32</v>
      </c>
      <c r="CX26" s="3">
        <v>61</v>
      </c>
      <c r="CY26" s="3">
        <v>20</v>
      </c>
      <c r="CZ26" s="3">
        <v>160</v>
      </c>
      <c r="DA26" s="3">
        <v>12</v>
      </c>
    </row>
    <row r="27" spans="1:105" x14ac:dyDescent="0.25">
      <c r="A27" s="2" t="s">
        <v>128</v>
      </c>
      <c r="B27" s="3">
        <v>503367</v>
      </c>
      <c r="C27" s="3">
        <v>6760487</v>
      </c>
      <c r="D27" s="3">
        <v>98616175</v>
      </c>
      <c r="E27" s="3">
        <v>270</v>
      </c>
      <c r="F27" s="3">
        <v>127</v>
      </c>
      <c r="G27" s="3">
        <v>143</v>
      </c>
      <c r="H27" s="3">
        <v>47</v>
      </c>
      <c r="I27" s="3">
        <v>5</v>
      </c>
      <c r="J27" s="3">
        <v>8</v>
      </c>
      <c r="K27" s="3">
        <v>18</v>
      </c>
      <c r="L27" s="3">
        <v>13</v>
      </c>
      <c r="M27" s="3">
        <v>8</v>
      </c>
      <c r="N27" s="3">
        <v>2</v>
      </c>
      <c r="O27" s="3">
        <v>7</v>
      </c>
      <c r="P27" s="3">
        <v>4</v>
      </c>
      <c r="Q27" s="3">
        <v>11</v>
      </c>
      <c r="R27" s="3">
        <v>9</v>
      </c>
      <c r="S27" s="3">
        <v>24</v>
      </c>
      <c r="T27" s="3">
        <v>21</v>
      </c>
      <c r="U27" s="3">
        <v>33</v>
      </c>
      <c r="V27" s="3">
        <v>26</v>
      </c>
      <c r="W27" s="3">
        <v>9</v>
      </c>
      <c r="X27" s="3">
        <v>18</v>
      </c>
      <c r="Y27" s="3">
        <v>21</v>
      </c>
      <c r="Z27" s="3">
        <v>20</v>
      </c>
      <c r="AA27" s="3">
        <v>5</v>
      </c>
      <c r="AB27" s="3">
        <v>8</v>
      </c>
      <c r="AC27" s="3">
        <v>218</v>
      </c>
      <c r="AD27" s="3">
        <v>62</v>
      </c>
      <c r="AE27" s="3">
        <v>156</v>
      </c>
      <c r="AF27" s="3">
        <v>7</v>
      </c>
      <c r="AG27" s="3">
        <v>118</v>
      </c>
      <c r="AH27" s="3">
        <v>19</v>
      </c>
      <c r="AI27" s="3">
        <v>12</v>
      </c>
      <c r="AJ27" s="3">
        <v>224</v>
      </c>
      <c r="AK27" s="3">
        <v>22022</v>
      </c>
      <c r="AL27" s="3">
        <v>20143</v>
      </c>
      <c r="AM27" s="3">
        <v>60</v>
      </c>
      <c r="AN27" s="3">
        <v>125</v>
      </c>
      <c r="AO27" s="3">
        <v>39</v>
      </c>
      <c r="AP27" s="3">
        <v>4932902</v>
      </c>
      <c r="AQ27" s="3">
        <v>126</v>
      </c>
      <c r="AR27" s="4">
        <v>2.1</v>
      </c>
      <c r="AS27" s="4">
        <v>54.8</v>
      </c>
      <c r="AT27" s="3">
        <v>1</v>
      </c>
      <c r="AU27" s="3">
        <v>0</v>
      </c>
      <c r="AV27" s="3">
        <v>25</v>
      </c>
      <c r="AW27" s="3">
        <v>4</v>
      </c>
      <c r="AX27" s="3">
        <v>8</v>
      </c>
      <c r="AY27" s="3">
        <v>13</v>
      </c>
      <c r="AZ27" s="3">
        <v>13</v>
      </c>
      <c r="BA27" s="3">
        <v>52</v>
      </c>
      <c r="BB27" s="3">
        <v>51</v>
      </c>
      <c r="BC27" s="3">
        <v>118</v>
      </c>
      <c r="BD27" s="3">
        <v>3</v>
      </c>
      <c r="BE27" s="3">
        <v>5</v>
      </c>
      <c r="BF27" s="3">
        <v>125</v>
      </c>
      <c r="BG27" s="3">
        <v>39640</v>
      </c>
      <c r="BH27" s="3">
        <v>35892</v>
      </c>
      <c r="BI27" s="3">
        <v>31</v>
      </c>
      <c r="BJ27" s="3">
        <v>69</v>
      </c>
      <c r="BK27" s="3">
        <v>25</v>
      </c>
      <c r="BL27" s="3">
        <v>4954991</v>
      </c>
      <c r="BM27" s="3">
        <v>323</v>
      </c>
      <c r="BN27" s="3">
        <v>190</v>
      </c>
      <c r="BO27" s="3">
        <v>22</v>
      </c>
      <c r="BP27" s="3">
        <v>168</v>
      </c>
      <c r="BQ27" s="3">
        <v>141</v>
      </c>
      <c r="BR27" s="4">
        <v>116.5</v>
      </c>
      <c r="BS27" s="3">
        <v>141</v>
      </c>
      <c r="BT27" s="3">
        <v>0</v>
      </c>
      <c r="BU27" s="3">
        <v>20</v>
      </c>
      <c r="BV27" s="3">
        <v>15</v>
      </c>
      <c r="BW27" s="3">
        <v>3</v>
      </c>
      <c r="BX27" s="3">
        <v>2</v>
      </c>
      <c r="BY27" s="3">
        <v>15</v>
      </c>
      <c r="BZ27" s="3">
        <v>0</v>
      </c>
      <c r="CA27" s="3">
        <v>0</v>
      </c>
      <c r="CB27" s="3">
        <v>0</v>
      </c>
      <c r="CC27" s="3">
        <v>0</v>
      </c>
      <c r="CD27" s="3">
        <v>3</v>
      </c>
      <c r="CE27" s="3">
        <v>0</v>
      </c>
      <c r="CF27" s="3">
        <v>0</v>
      </c>
      <c r="CG27" s="3">
        <v>0</v>
      </c>
      <c r="CH27" s="3">
        <v>0</v>
      </c>
      <c r="CI27" s="3">
        <v>0</v>
      </c>
      <c r="CJ27" s="3">
        <v>0</v>
      </c>
      <c r="CK27" s="3">
        <v>1</v>
      </c>
      <c r="CL27" s="3">
        <v>1</v>
      </c>
      <c r="CM27" s="3">
        <v>0</v>
      </c>
      <c r="CN27" s="3">
        <v>0</v>
      </c>
      <c r="CO27" s="3">
        <v>0</v>
      </c>
      <c r="CP27" s="3">
        <v>0</v>
      </c>
      <c r="CQ27" s="3">
        <v>0</v>
      </c>
      <c r="CR27" s="3">
        <v>0</v>
      </c>
      <c r="CS27" s="3">
        <v>0</v>
      </c>
      <c r="CT27" s="3">
        <v>0</v>
      </c>
      <c r="CU27" s="3">
        <v>278</v>
      </c>
      <c r="CV27" s="3">
        <v>112</v>
      </c>
      <c r="CW27" s="3">
        <v>19</v>
      </c>
      <c r="CX27" s="3">
        <v>43</v>
      </c>
      <c r="CY27" s="3">
        <v>15</v>
      </c>
      <c r="CZ27" s="3">
        <v>82</v>
      </c>
      <c r="DA27" s="3">
        <v>7</v>
      </c>
    </row>
    <row r="28" spans="1:105" x14ac:dyDescent="0.25">
      <c r="A28" s="2" t="s">
        <v>129</v>
      </c>
      <c r="B28" s="3">
        <v>507228</v>
      </c>
      <c r="C28" s="3">
        <v>6744875</v>
      </c>
      <c r="D28" s="3">
        <v>52521973</v>
      </c>
      <c r="E28" s="3">
        <v>164</v>
      </c>
      <c r="F28" s="3">
        <v>76</v>
      </c>
      <c r="G28" s="3">
        <v>88</v>
      </c>
      <c r="H28" s="3">
        <v>50</v>
      </c>
      <c r="I28" s="3">
        <v>2</v>
      </c>
      <c r="J28" s="3">
        <v>4</v>
      </c>
      <c r="K28" s="3">
        <v>7</v>
      </c>
      <c r="L28" s="3">
        <v>9</v>
      </c>
      <c r="M28" s="3">
        <v>5</v>
      </c>
      <c r="N28" s="3">
        <v>2</v>
      </c>
      <c r="O28" s="3">
        <v>5</v>
      </c>
      <c r="P28" s="3">
        <v>3</v>
      </c>
      <c r="Q28" s="3">
        <v>4</v>
      </c>
      <c r="R28" s="3">
        <v>6</v>
      </c>
      <c r="S28" s="3">
        <v>9</v>
      </c>
      <c r="T28" s="3">
        <v>12</v>
      </c>
      <c r="U28" s="3">
        <v>19</v>
      </c>
      <c r="V28" s="3">
        <v>15</v>
      </c>
      <c r="W28" s="3">
        <v>12</v>
      </c>
      <c r="X28" s="3">
        <v>14</v>
      </c>
      <c r="Y28" s="3">
        <v>14</v>
      </c>
      <c r="Z28" s="3">
        <v>7</v>
      </c>
      <c r="AA28" s="3">
        <v>4</v>
      </c>
      <c r="AB28" s="3">
        <v>11</v>
      </c>
      <c r="AC28" s="3">
        <v>137</v>
      </c>
      <c r="AD28" s="3">
        <v>57</v>
      </c>
      <c r="AE28" s="3">
        <v>80</v>
      </c>
      <c r="AF28" s="3">
        <v>1</v>
      </c>
      <c r="AG28" s="3">
        <v>68</v>
      </c>
      <c r="AH28" s="3">
        <v>8</v>
      </c>
      <c r="AI28" s="3">
        <v>3</v>
      </c>
      <c r="AJ28" s="3">
        <v>144</v>
      </c>
      <c r="AK28" s="3">
        <v>23375</v>
      </c>
      <c r="AL28" s="3">
        <v>21286</v>
      </c>
      <c r="AM28" s="3">
        <v>40</v>
      </c>
      <c r="AN28" s="3">
        <v>76</v>
      </c>
      <c r="AO28" s="3">
        <v>28</v>
      </c>
      <c r="AP28" s="3">
        <v>3366048</v>
      </c>
      <c r="AQ28" s="3">
        <v>74</v>
      </c>
      <c r="AR28" s="4">
        <v>2.2000000000000002</v>
      </c>
      <c r="AS28" s="4">
        <v>50.8</v>
      </c>
      <c r="AT28" s="3">
        <v>1</v>
      </c>
      <c r="AU28" s="3">
        <v>1</v>
      </c>
      <c r="AV28" s="3">
        <v>14</v>
      </c>
      <c r="AW28" s="3">
        <v>2</v>
      </c>
      <c r="AX28" s="3">
        <v>5</v>
      </c>
      <c r="AY28" s="3">
        <v>6</v>
      </c>
      <c r="AZ28" s="3">
        <v>9</v>
      </c>
      <c r="BA28" s="3">
        <v>26</v>
      </c>
      <c r="BB28" s="3">
        <v>36</v>
      </c>
      <c r="BC28" s="3">
        <v>68</v>
      </c>
      <c r="BD28" s="3">
        <v>4</v>
      </c>
      <c r="BE28" s="3">
        <v>2</v>
      </c>
      <c r="BF28" s="3">
        <v>77</v>
      </c>
      <c r="BG28" s="3">
        <v>44265</v>
      </c>
      <c r="BH28" s="3">
        <v>38321</v>
      </c>
      <c r="BI28" s="3">
        <v>19</v>
      </c>
      <c r="BJ28" s="3">
        <v>40</v>
      </c>
      <c r="BK28" s="3">
        <v>18</v>
      </c>
      <c r="BL28" s="3">
        <v>3408378</v>
      </c>
      <c r="BM28" s="3">
        <v>96</v>
      </c>
      <c r="BN28" s="3">
        <v>103</v>
      </c>
      <c r="BO28" s="3">
        <v>12</v>
      </c>
      <c r="BP28" s="3">
        <v>91</v>
      </c>
      <c r="BQ28" s="3">
        <v>86</v>
      </c>
      <c r="BR28" s="4">
        <v>110.4</v>
      </c>
      <c r="BS28" s="3">
        <v>86</v>
      </c>
      <c r="BT28" s="3">
        <v>0</v>
      </c>
      <c r="BU28" s="3">
        <v>41</v>
      </c>
      <c r="BV28" s="3">
        <v>18</v>
      </c>
      <c r="BW28" s="3">
        <v>19</v>
      </c>
      <c r="BX28" s="3">
        <v>4</v>
      </c>
      <c r="BY28" s="3">
        <v>18</v>
      </c>
      <c r="BZ28" s="3">
        <v>15</v>
      </c>
      <c r="CA28" s="3">
        <v>1</v>
      </c>
      <c r="CB28" s="3">
        <v>0</v>
      </c>
      <c r="CC28" s="3">
        <v>0</v>
      </c>
      <c r="CD28" s="3">
        <v>3</v>
      </c>
      <c r="CE28" s="3">
        <v>0</v>
      </c>
      <c r="CF28" s="3">
        <v>2</v>
      </c>
      <c r="CG28" s="3">
        <v>0</v>
      </c>
      <c r="CH28" s="3">
        <v>0</v>
      </c>
      <c r="CI28" s="3">
        <v>0</v>
      </c>
      <c r="CJ28" s="3">
        <v>0</v>
      </c>
      <c r="CK28" s="3">
        <v>2</v>
      </c>
      <c r="CL28" s="3">
        <v>0</v>
      </c>
      <c r="CM28" s="3">
        <v>0</v>
      </c>
      <c r="CN28" s="3">
        <v>0</v>
      </c>
      <c r="CO28" s="3">
        <v>0</v>
      </c>
      <c r="CP28" s="3">
        <v>0</v>
      </c>
      <c r="CQ28" s="3">
        <v>0</v>
      </c>
      <c r="CR28" s="3">
        <v>0</v>
      </c>
      <c r="CS28" s="3">
        <v>0</v>
      </c>
      <c r="CT28" s="3">
        <v>0</v>
      </c>
      <c r="CU28" s="3">
        <v>171</v>
      </c>
      <c r="CV28" s="3">
        <v>78</v>
      </c>
      <c r="CW28" s="3">
        <v>11</v>
      </c>
      <c r="CX28" s="3">
        <v>19</v>
      </c>
      <c r="CY28" s="3">
        <v>9</v>
      </c>
      <c r="CZ28" s="3">
        <v>54</v>
      </c>
      <c r="DA28" s="3">
        <v>0</v>
      </c>
    </row>
    <row r="29" spans="1:105" x14ac:dyDescent="0.25">
      <c r="A29" s="2" t="s">
        <v>130</v>
      </c>
      <c r="B29" s="3">
        <v>518230</v>
      </c>
      <c r="C29" s="3">
        <v>6746501</v>
      </c>
      <c r="D29" s="3">
        <v>39264370</v>
      </c>
      <c r="E29" s="3">
        <v>40</v>
      </c>
      <c r="F29" s="3">
        <v>14</v>
      </c>
      <c r="G29" s="3">
        <v>26</v>
      </c>
      <c r="H29" s="3">
        <v>51</v>
      </c>
      <c r="I29" s="3">
        <v>0</v>
      </c>
      <c r="J29" s="3">
        <v>3</v>
      </c>
      <c r="K29" s="3">
        <v>0</v>
      </c>
      <c r="L29" s="3">
        <v>0</v>
      </c>
      <c r="M29" s="3">
        <v>0</v>
      </c>
      <c r="N29" s="3">
        <v>0</v>
      </c>
      <c r="O29" s="3">
        <v>4</v>
      </c>
      <c r="P29" s="3">
        <v>4</v>
      </c>
      <c r="Q29" s="3">
        <v>0</v>
      </c>
      <c r="R29" s="3">
        <v>0</v>
      </c>
      <c r="S29" s="3">
        <v>1</v>
      </c>
      <c r="T29" s="3">
        <v>2</v>
      </c>
      <c r="U29" s="3">
        <v>1</v>
      </c>
      <c r="V29" s="3">
        <v>7</v>
      </c>
      <c r="W29" s="3">
        <v>3</v>
      </c>
      <c r="X29" s="3">
        <v>6</v>
      </c>
      <c r="Y29" s="3">
        <v>5</v>
      </c>
      <c r="Z29" s="3">
        <v>2</v>
      </c>
      <c r="AA29" s="3">
        <v>0</v>
      </c>
      <c r="AB29" s="3">
        <v>2</v>
      </c>
      <c r="AC29" s="3">
        <v>37</v>
      </c>
      <c r="AD29" s="3">
        <v>10</v>
      </c>
      <c r="AE29" s="3">
        <v>27</v>
      </c>
      <c r="AF29" s="3">
        <v>2</v>
      </c>
      <c r="AG29" s="3">
        <v>23</v>
      </c>
      <c r="AH29" s="3">
        <v>2</v>
      </c>
      <c r="AI29" s="3">
        <v>0</v>
      </c>
      <c r="AJ29" s="3">
        <v>38</v>
      </c>
      <c r="AK29" s="3">
        <v>18311</v>
      </c>
      <c r="AL29" s="3">
        <v>13698</v>
      </c>
      <c r="AM29" s="3">
        <v>17</v>
      </c>
      <c r="AN29" s="3">
        <v>15</v>
      </c>
      <c r="AO29" s="3">
        <v>6</v>
      </c>
      <c r="AP29" s="3">
        <v>695799</v>
      </c>
      <c r="AQ29" s="3">
        <v>21</v>
      </c>
      <c r="AR29" s="5" t="s">
        <v>131</v>
      </c>
      <c r="AS29" s="5" t="s">
        <v>131</v>
      </c>
      <c r="AT29" s="5" t="s">
        <v>131</v>
      </c>
      <c r="AU29" s="5" t="s">
        <v>131</v>
      </c>
      <c r="AV29" s="5" t="s">
        <v>131</v>
      </c>
      <c r="AW29" s="5" t="s">
        <v>131</v>
      </c>
      <c r="AX29" s="5" t="s">
        <v>131</v>
      </c>
      <c r="AY29" s="5" t="s">
        <v>131</v>
      </c>
      <c r="AZ29" s="5" t="s">
        <v>131</v>
      </c>
      <c r="BA29" s="5" t="s">
        <v>131</v>
      </c>
      <c r="BB29" s="5" t="s">
        <v>131</v>
      </c>
      <c r="BC29" s="5" t="s">
        <v>131</v>
      </c>
      <c r="BD29" s="5" t="s">
        <v>131</v>
      </c>
      <c r="BE29" s="5" t="s">
        <v>131</v>
      </c>
      <c r="BF29" s="3">
        <v>21</v>
      </c>
      <c r="BG29" s="5" t="s">
        <v>131</v>
      </c>
      <c r="BH29" s="5" t="s">
        <v>131</v>
      </c>
      <c r="BI29" s="5" t="s">
        <v>131</v>
      </c>
      <c r="BJ29" s="5" t="s">
        <v>131</v>
      </c>
      <c r="BK29" s="5" t="s">
        <v>131</v>
      </c>
      <c r="BL29" s="5" t="s">
        <v>131</v>
      </c>
      <c r="BM29" s="3">
        <v>130</v>
      </c>
      <c r="BN29" s="3">
        <v>46</v>
      </c>
      <c r="BO29" s="3">
        <v>20</v>
      </c>
      <c r="BP29" s="3">
        <v>26</v>
      </c>
      <c r="BQ29" s="3">
        <v>21</v>
      </c>
      <c r="BR29" s="4">
        <v>102.4</v>
      </c>
      <c r="BS29" s="3">
        <v>21</v>
      </c>
      <c r="BT29" s="3">
        <v>0</v>
      </c>
      <c r="BU29" s="3">
        <v>3</v>
      </c>
      <c r="BV29" s="5" t="s">
        <v>131</v>
      </c>
      <c r="BW29" s="5" t="s">
        <v>131</v>
      </c>
      <c r="BX29" s="5" t="s">
        <v>131</v>
      </c>
      <c r="BY29" s="5" t="s">
        <v>131</v>
      </c>
      <c r="BZ29" s="5" t="s">
        <v>131</v>
      </c>
      <c r="CA29" s="5" t="s">
        <v>131</v>
      </c>
      <c r="CB29" s="5" t="s">
        <v>131</v>
      </c>
      <c r="CC29" s="5" t="s">
        <v>131</v>
      </c>
      <c r="CD29" s="5" t="s">
        <v>131</v>
      </c>
      <c r="CE29" s="5" t="s">
        <v>131</v>
      </c>
      <c r="CF29" s="5" t="s">
        <v>131</v>
      </c>
      <c r="CG29" s="5" t="s">
        <v>131</v>
      </c>
      <c r="CH29" s="5" t="s">
        <v>131</v>
      </c>
      <c r="CI29" s="5" t="s">
        <v>131</v>
      </c>
      <c r="CJ29" s="5" t="s">
        <v>131</v>
      </c>
      <c r="CK29" s="5" t="s">
        <v>131</v>
      </c>
      <c r="CL29" s="5" t="s">
        <v>131</v>
      </c>
      <c r="CM29" s="5" t="s">
        <v>131</v>
      </c>
      <c r="CN29" s="5" t="s">
        <v>131</v>
      </c>
      <c r="CO29" s="5" t="s">
        <v>131</v>
      </c>
      <c r="CP29" s="5" t="s">
        <v>131</v>
      </c>
      <c r="CQ29" s="5" t="s">
        <v>131</v>
      </c>
      <c r="CR29" s="5" t="s">
        <v>131</v>
      </c>
      <c r="CS29" s="5" t="s">
        <v>131</v>
      </c>
      <c r="CT29" s="5" t="s">
        <v>131</v>
      </c>
      <c r="CU29" s="3">
        <v>41</v>
      </c>
      <c r="CV29" s="3">
        <v>17</v>
      </c>
      <c r="CW29" s="3">
        <v>4</v>
      </c>
      <c r="CX29" s="3">
        <v>3</v>
      </c>
      <c r="CY29" s="3">
        <v>0</v>
      </c>
      <c r="CZ29" s="3">
        <v>15</v>
      </c>
      <c r="DA29" s="3">
        <v>2</v>
      </c>
    </row>
    <row r="30" spans="1:105" x14ac:dyDescent="0.25">
      <c r="A30" s="2" t="s">
        <v>132</v>
      </c>
      <c r="B30" s="3">
        <v>502987</v>
      </c>
      <c r="C30" s="3">
        <v>6737424</v>
      </c>
      <c r="D30" s="3">
        <v>172797516</v>
      </c>
      <c r="E30" s="3">
        <v>739</v>
      </c>
      <c r="F30" s="3">
        <v>365</v>
      </c>
      <c r="G30" s="3">
        <v>374</v>
      </c>
      <c r="H30" s="3">
        <v>49</v>
      </c>
      <c r="I30" s="3">
        <v>17</v>
      </c>
      <c r="J30" s="3">
        <v>16</v>
      </c>
      <c r="K30" s="3">
        <v>36</v>
      </c>
      <c r="L30" s="3">
        <v>35</v>
      </c>
      <c r="M30" s="3">
        <v>17</v>
      </c>
      <c r="N30" s="3">
        <v>13</v>
      </c>
      <c r="O30" s="3">
        <v>13</v>
      </c>
      <c r="P30" s="3">
        <v>24</v>
      </c>
      <c r="Q30" s="3">
        <v>45</v>
      </c>
      <c r="R30" s="3">
        <v>40</v>
      </c>
      <c r="S30" s="3">
        <v>48</v>
      </c>
      <c r="T30" s="3">
        <v>50</v>
      </c>
      <c r="U30" s="3">
        <v>40</v>
      </c>
      <c r="V30" s="3">
        <v>53</v>
      </c>
      <c r="W30" s="3">
        <v>51</v>
      </c>
      <c r="X30" s="3">
        <v>68</v>
      </c>
      <c r="Y30" s="3">
        <v>50</v>
      </c>
      <c r="Z30" s="3">
        <v>48</v>
      </c>
      <c r="AA30" s="3">
        <v>31</v>
      </c>
      <c r="AB30" s="3">
        <v>44</v>
      </c>
      <c r="AC30" s="3">
        <v>618</v>
      </c>
      <c r="AD30" s="3">
        <v>218</v>
      </c>
      <c r="AE30" s="3">
        <v>400</v>
      </c>
      <c r="AF30" s="3">
        <v>19</v>
      </c>
      <c r="AG30" s="3">
        <v>317</v>
      </c>
      <c r="AH30" s="3">
        <v>37</v>
      </c>
      <c r="AI30" s="3">
        <v>27</v>
      </c>
      <c r="AJ30" s="3">
        <v>631</v>
      </c>
      <c r="AK30" s="3">
        <v>21404</v>
      </c>
      <c r="AL30" s="3">
        <v>17786</v>
      </c>
      <c r="AM30" s="3">
        <v>153</v>
      </c>
      <c r="AN30" s="3">
        <v>374</v>
      </c>
      <c r="AO30" s="3">
        <v>104</v>
      </c>
      <c r="AP30" s="3">
        <v>13505879</v>
      </c>
      <c r="AQ30" s="3">
        <v>350</v>
      </c>
      <c r="AR30" s="4">
        <v>2</v>
      </c>
      <c r="AS30" s="4">
        <v>48.9</v>
      </c>
      <c r="AT30" s="3">
        <v>15</v>
      </c>
      <c r="AU30" s="3">
        <v>8</v>
      </c>
      <c r="AV30" s="3">
        <v>70</v>
      </c>
      <c r="AW30" s="3">
        <v>17</v>
      </c>
      <c r="AX30" s="3">
        <v>26</v>
      </c>
      <c r="AY30" s="3">
        <v>25</v>
      </c>
      <c r="AZ30" s="3">
        <v>37</v>
      </c>
      <c r="BA30" s="3">
        <v>126</v>
      </c>
      <c r="BB30" s="3">
        <v>159</v>
      </c>
      <c r="BC30" s="3">
        <v>295</v>
      </c>
      <c r="BD30" s="3">
        <v>48</v>
      </c>
      <c r="BE30" s="3">
        <v>7</v>
      </c>
      <c r="BF30" s="3">
        <v>354</v>
      </c>
      <c r="BG30" s="3">
        <v>36625</v>
      </c>
      <c r="BH30" s="3">
        <v>30912</v>
      </c>
      <c r="BI30" s="3">
        <v>115</v>
      </c>
      <c r="BJ30" s="3">
        <v>186</v>
      </c>
      <c r="BK30" s="3">
        <v>53</v>
      </c>
      <c r="BL30" s="3">
        <v>12965362</v>
      </c>
      <c r="BM30" s="3">
        <v>112</v>
      </c>
      <c r="BN30" s="3">
        <v>438</v>
      </c>
      <c r="BO30" s="3">
        <v>63</v>
      </c>
      <c r="BP30" s="3">
        <v>375</v>
      </c>
      <c r="BQ30" s="3">
        <v>387</v>
      </c>
      <c r="BR30" s="4">
        <v>99.3</v>
      </c>
      <c r="BS30" s="3">
        <v>385</v>
      </c>
      <c r="BT30" s="3">
        <v>2</v>
      </c>
      <c r="BU30" s="3">
        <v>217</v>
      </c>
      <c r="BV30" s="3">
        <v>33</v>
      </c>
      <c r="BW30" s="3">
        <v>39</v>
      </c>
      <c r="BX30" s="3">
        <v>145</v>
      </c>
      <c r="BY30" s="3">
        <v>33</v>
      </c>
      <c r="BZ30" s="3">
        <v>9</v>
      </c>
      <c r="CA30" s="3">
        <v>22</v>
      </c>
      <c r="CB30" s="3">
        <v>0</v>
      </c>
      <c r="CC30" s="3">
        <v>0</v>
      </c>
      <c r="CD30" s="3">
        <v>8</v>
      </c>
      <c r="CE30" s="3">
        <v>10</v>
      </c>
      <c r="CF30" s="3">
        <v>5</v>
      </c>
      <c r="CG30" s="3">
        <v>3</v>
      </c>
      <c r="CH30" s="3">
        <v>0</v>
      </c>
      <c r="CI30" s="3">
        <v>0</v>
      </c>
      <c r="CJ30" s="3">
        <v>0</v>
      </c>
      <c r="CK30" s="3">
        <v>0</v>
      </c>
      <c r="CL30" s="3">
        <v>0</v>
      </c>
      <c r="CM30" s="3">
        <v>0</v>
      </c>
      <c r="CN30" s="3">
        <v>11</v>
      </c>
      <c r="CO30" s="3">
        <v>107</v>
      </c>
      <c r="CP30" s="3">
        <v>0</v>
      </c>
      <c r="CQ30" s="3">
        <v>9</v>
      </c>
      <c r="CR30" s="3">
        <v>0</v>
      </c>
      <c r="CS30" s="3">
        <v>0</v>
      </c>
      <c r="CT30" s="3">
        <v>0</v>
      </c>
      <c r="CU30" s="3">
        <v>762</v>
      </c>
      <c r="CV30" s="3">
        <v>264</v>
      </c>
      <c r="CW30" s="3">
        <v>53</v>
      </c>
      <c r="CX30" s="3">
        <v>106</v>
      </c>
      <c r="CY30" s="3">
        <v>35</v>
      </c>
      <c r="CZ30" s="3">
        <v>293</v>
      </c>
      <c r="DA30" s="3">
        <v>11</v>
      </c>
    </row>
    <row r="31" spans="1:105" x14ac:dyDescent="0.25">
      <c r="A31" s="2" t="s">
        <v>133</v>
      </c>
      <c r="B31" s="3">
        <v>504566</v>
      </c>
      <c r="C31" s="3">
        <v>6730066</v>
      </c>
      <c r="D31" s="3">
        <v>20276073</v>
      </c>
      <c r="E31" s="3">
        <v>114</v>
      </c>
      <c r="F31" s="3">
        <v>54</v>
      </c>
      <c r="G31" s="3">
        <v>60</v>
      </c>
      <c r="H31" s="3">
        <v>52</v>
      </c>
      <c r="I31" s="3">
        <v>4</v>
      </c>
      <c r="J31" s="3">
        <v>4</v>
      </c>
      <c r="K31" s="3">
        <v>5</v>
      </c>
      <c r="L31" s="3">
        <v>2</v>
      </c>
      <c r="M31" s="3">
        <v>0</v>
      </c>
      <c r="N31" s="3">
        <v>0</v>
      </c>
      <c r="O31" s="3">
        <v>2</v>
      </c>
      <c r="P31" s="3">
        <v>2</v>
      </c>
      <c r="Q31" s="3">
        <v>8</v>
      </c>
      <c r="R31" s="3">
        <v>5</v>
      </c>
      <c r="S31" s="3">
        <v>5</v>
      </c>
      <c r="T31" s="3">
        <v>5</v>
      </c>
      <c r="U31" s="3">
        <v>6</v>
      </c>
      <c r="V31" s="3">
        <v>10</v>
      </c>
      <c r="W31" s="3">
        <v>11</v>
      </c>
      <c r="X31" s="3">
        <v>14</v>
      </c>
      <c r="Y31" s="3">
        <v>13</v>
      </c>
      <c r="Z31" s="3">
        <v>8</v>
      </c>
      <c r="AA31" s="3">
        <v>3</v>
      </c>
      <c r="AB31" s="3">
        <v>7</v>
      </c>
      <c r="AC31" s="3">
        <v>99</v>
      </c>
      <c r="AD31" s="3">
        <v>31</v>
      </c>
      <c r="AE31" s="3">
        <v>68</v>
      </c>
      <c r="AF31" s="3">
        <v>4</v>
      </c>
      <c r="AG31" s="3">
        <v>54</v>
      </c>
      <c r="AH31" s="3">
        <v>8</v>
      </c>
      <c r="AI31" s="3">
        <v>2</v>
      </c>
      <c r="AJ31" s="3">
        <v>102</v>
      </c>
      <c r="AK31" s="3">
        <v>21486</v>
      </c>
      <c r="AL31" s="3">
        <v>19537</v>
      </c>
      <c r="AM31" s="3">
        <v>28</v>
      </c>
      <c r="AN31" s="3">
        <v>56</v>
      </c>
      <c r="AO31" s="3">
        <v>18</v>
      </c>
      <c r="AP31" s="3">
        <v>2191578</v>
      </c>
      <c r="AQ31" s="3">
        <v>52</v>
      </c>
      <c r="AR31" s="4">
        <v>2.2000000000000002</v>
      </c>
      <c r="AS31" s="4">
        <v>53.9</v>
      </c>
      <c r="AT31" s="3">
        <v>0</v>
      </c>
      <c r="AU31" s="3">
        <v>1</v>
      </c>
      <c r="AV31" s="3">
        <v>8</v>
      </c>
      <c r="AW31" s="3">
        <v>3</v>
      </c>
      <c r="AX31" s="3">
        <v>6</v>
      </c>
      <c r="AY31" s="3">
        <v>3</v>
      </c>
      <c r="AZ31" s="3">
        <v>2</v>
      </c>
      <c r="BA31" s="3">
        <v>15</v>
      </c>
      <c r="BB31" s="3">
        <v>32</v>
      </c>
      <c r="BC31" s="3">
        <v>51</v>
      </c>
      <c r="BD31" s="3">
        <v>1</v>
      </c>
      <c r="BE31" s="3">
        <v>0</v>
      </c>
      <c r="BF31" s="3">
        <v>51</v>
      </c>
      <c r="BG31" s="3">
        <v>43003</v>
      </c>
      <c r="BH31" s="3">
        <v>38038</v>
      </c>
      <c r="BI31" s="3">
        <v>11</v>
      </c>
      <c r="BJ31" s="3">
        <v>33</v>
      </c>
      <c r="BK31" s="3">
        <v>7</v>
      </c>
      <c r="BL31" s="3">
        <v>2193158</v>
      </c>
      <c r="BM31" s="3">
        <v>23</v>
      </c>
      <c r="BN31" s="3">
        <v>73</v>
      </c>
      <c r="BO31" s="3">
        <v>7</v>
      </c>
      <c r="BP31" s="3">
        <v>66</v>
      </c>
      <c r="BQ31" s="3">
        <v>60</v>
      </c>
      <c r="BR31" s="4">
        <v>118.5</v>
      </c>
      <c r="BS31" s="3">
        <v>60</v>
      </c>
      <c r="BT31" s="3">
        <v>0</v>
      </c>
      <c r="BU31" s="3">
        <v>27</v>
      </c>
      <c r="BV31" s="3">
        <v>17</v>
      </c>
      <c r="BW31" s="3">
        <v>5</v>
      </c>
      <c r="BX31" s="3">
        <v>5</v>
      </c>
      <c r="BY31" s="3">
        <v>17</v>
      </c>
      <c r="BZ31" s="3">
        <v>0</v>
      </c>
      <c r="CA31" s="3">
        <v>3</v>
      </c>
      <c r="CB31" s="3">
        <v>0</v>
      </c>
      <c r="CC31" s="3">
        <v>0</v>
      </c>
      <c r="CD31" s="3">
        <v>2</v>
      </c>
      <c r="CE31" s="3">
        <v>1</v>
      </c>
      <c r="CF31" s="3">
        <v>1</v>
      </c>
      <c r="CG31" s="3">
        <v>0</v>
      </c>
      <c r="CH31" s="3">
        <v>2</v>
      </c>
      <c r="CI31" s="3">
        <v>0</v>
      </c>
      <c r="CJ31" s="3">
        <v>0</v>
      </c>
      <c r="CK31" s="3">
        <v>0</v>
      </c>
      <c r="CL31" s="3">
        <v>0</v>
      </c>
      <c r="CM31" s="3">
        <v>0</v>
      </c>
      <c r="CN31" s="3">
        <v>0</v>
      </c>
      <c r="CO31" s="3">
        <v>1</v>
      </c>
      <c r="CP31" s="3">
        <v>0</v>
      </c>
      <c r="CQ31" s="3">
        <v>0</v>
      </c>
      <c r="CR31" s="3">
        <v>0</v>
      </c>
      <c r="CS31" s="3">
        <v>0</v>
      </c>
      <c r="CT31" s="3">
        <v>0</v>
      </c>
      <c r="CU31" s="3">
        <v>114</v>
      </c>
      <c r="CV31" s="3">
        <v>47</v>
      </c>
      <c r="CW31" s="3">
        <v>4</v>
      </c>
      <c r="CX31" s="3">
        <v>12</v>
      </c>
      <c r="CY31" s="3">
        <v>0</v>
      </c>
      <c r="CZ31" s="3">
        <v>49</v>
      </c>
      <c r="DA31" s="3">
        <v>2</v>
      </c>
    </row>
    <row r="32" spans="1:105" x14ac:dyDescent="0.25">
      <c r="A32" s="2" t="s">
        <v>134</v>
      </c>
      <c r="B32" s="3">
        <v>499607</v>
      </c>
      <c r="C32" s="3">
        <v>6728197</v>
      </c>
      <c r="D32" s="3">
        <v>32661732</v>
      </c>
      <c r="E32" s="3">
        <v>288</v>
      </c>
      <c r="F32" s="3">
        <v>138</v>
      </c>
      <c r="G32" s="3">
        <v>150</v>
      </c>
      <c r="H32" s="3">
        <v>48</v>
      </c>
      <c r="I32" s="3">
        <v>5</v>
      </c>
      <c r="J32" s="3">
        <v>20</v>
      </c>
      <c r="K32" s="3">
        <v>14</v>
      </c>
      <c r="L32" s="3">
        <v>7</v>
      </c>
      <c r="M32" s="3">
        <v>3</v>
      </c>
      <c r="N32" s="3">
        <v>4</v>
      </c>
      <c r="O32" s="3">
        <v>7</v>
      </c>
      <c r="P32" s="3">
        <v>3</v>
      </c>
      <c r="Q32" s="3">
        <v>16</v>
      </c>
      <c r="R32" s="3">
        <v>14</v>
      </c>
      <c r="S32" s="3">
        <v>18</v>
      </c>
      <c r="T32" s="3">
        <v>15</v>
      </c>
      <c r="U32" s="3">
        <v>23</v>
      </c>
      <c r="V32" s="3">
        <v>35</v>
      </c>
      <c r="W32" s="3">
        <v>26</v>
      </c>
      <c r="X32" s="3">
        <v>17</v>
      </c>
      <c r="Y32" s="3">
        <v>24</v>
      </c>
      <c r="Z32" s="3">
        <v>15</v>
      </c>
      <c r="AA32" s="3">
        <v>13</v>
      </c>
      <c r="AB32" s="3">
        <v>9</v>
      </c>
      <c r="AC32" s="3">
        <v>239</v>
      </c>
      <c r="AD32" s="3">
        <v>67</v>
      </c>
      <c r="AE32" s="3">
        <v>172</v>
      </c>
      <c r="AF32" s="3">
        <v>2</v>
      </c>
      <c r="AG32" s="3">
        <v>146</v>
      </c>
      <c r="AH32" s="3">
        <v>11</v>
      </c>
      <c r="AI32" s="3">
        <v>13</v>
      </c>
      <c r="AJ32" s="3">
        <v>241</v>
      </c>
      <c r="AK32" s="3">
        <v>21108</v>
      </c>
      <c r="AL32" s="3">
        <v>19218</v>
      </c>
      <c r="AM32" s="3">
        <v>62</v>
      </c>
      <c r="AN32" s="3">
        <v>139</v>
      </c>
      <c r="AO32" s="3">
        <v>40</v>
      </c>
      <c r="AP32" s="3">
        <v>5087058</v>
      </c>
      <c r="AQ32" s="3">
        <v>132</v>
      </c>
      <c r="AR32" s="4">
        <v>2.2000000000000002</v>
      </c>
      <c r="AS32" s="4">
        <v>53.3</v>
      </c>
      <c r="AT32" s="3">
        <v>4</v>
      </c>
      <c r="AU32" s="3">
        <v>1</v>
      </c>
      <c r="AV32" s="3">
        <v>25</v>
      </c>
      <c r="AW32" s="3">
        <v>5</v>
      </c>
      <c r="AX32" s="3">
        <v>14</v>
      </c>
      <c r="AY32" s="3">
        <v>9</v>
      </c>
      <c r="AZ32" s="3">
        <v>7</v>
      </c>
      <c r="BA32" s="3">
        <v>51</v>
      </c>
      <c r="BB32" s="3">
        <v>57</v>
      </c>
      <c r="BC32" s="3">
        <v>124</v>
      </c>
      <c r="BD32" s="3">
        <v>3</v>
      </c>
      <c r="BE32" s="3">
        <v>5</v>
      </c>
      <c r="BF32" s="3">
        <v>131</v>
      </c>
      <c r="BG32" s="3">
        <v>38902</v>
      </c>
      <c r="BH32" s="3">
        <v>31952</v>
      </c>
      <c r="BI32" s="3">
        <v>31</v>
      </c>
      <c r="BJ32" s="3">
        <v>77</v>
      </c>
      <c r="BK32" s="3">
        <v>23</v>
      </c>
      <c r="BL32" s="3">
        <v>5096205</v>
      </c>
      <c r="BM32" s="3">
        <v>32</v>
      </c>
      <c r="BN32" s="3">
        <v>169</v>
      </c>
      <c r="BO32" s="3">
        <v>7</v>
      </c>
      <c r="BP32" s="3">
        <v>162</v>
      </c>
      <c r="BQ32" s="3">
        <v>156</v>
      </c>
      <c r="BR32" s="4">
        <v>112.1</v>
      </c>
      <c r="BS32" s="3">
        <v>156</v>
      </c>
      <c r="BT32" s="3">
        <v>0</v>
      </c>
      <c r="BU32" s="3">
        <v>31</v>
      </c>
      <c r="BV32" s="3">
        <v>15</v>
      </c>
      <c r="BW32" s="3">
        <v>4</v>
      </c>
      <c r="BX32" s="3">
        <v>12</v>
      </c>
      <c r="BY32" s="3">
        <v>15</v>
      </c>
      <c r="BZ32" s="3">
        <v>0</v>
      </c>
      <c r="CA32" s="3">
        <v>3</v>
      </c>
      <c r="CB32" s="3">
        <v>0</v>
      </c>
      <c r="CC32" s="3">
        <v>0</v>
      </c>
      <c r="CD32" s="3">
        <v>1</v>
      </c>
      <c r="CE32" s="3">
        <v>1</v>
      </c>
      <c r="CF32" s="3">
        <v>9</v>
      </c>
      <c r="CG32" s="3">
        <v>1</v>
      </c>
      <c r="CH32" s="3">
        <v>0</v>
      </c>
      <c r="CI32" s="3">
        <v>0</v>
      </c>
      <c r="CJ32" s="3">
        <v>0</v>
      </c>
      <c r="CK32" s="3">
        <v>0</v>
      </c>
      <c r="CL32" s="3">
        <v>0</v>
      </c>
      <c r="CM32" s="3">
        <v>0</v>
      </c>
      <c r="CN32" s="3">
        <v>1</v>
      </c>
      <c r="CO32" s="3">
        <v>0</v>
      </c>
      <c r="CP32" s="3">
        <v>0</v>
      </c>
      <c r="CQ32" s="3">
        <v>0</v>
      </c>
      <c r="CR32" s="3">
        <v>0</v>
      </c>
      <c r="CS32" s="3">
        <v>0</v>
      </c>
      <c r="CT32" s="3">
        <v>0</v>
      </c>
      <c r="CU32" s="3">
        <v>291</v>
      </c>
      <c r="CV32" s="3">
        <v>113</v>
      </c>
      <c r="CW32" s="3">
        <v>27</v>
      </c>
      <c r="CX32" s="3">
        <v>44</v>
      </c>
      <c r="CY32" s="3">
        <v>10</v>
      </c>
      <c r="CZ32" s="3">
        <v>92</v>
      </c>
      <c r="DA32" s="3">
        <v>5</v>
      </c>
    </row>
    <row r="33" spans="1:105" x14ac:dyDescent="0.25">
      <c r="A33" s="2" t="s">
        <v>135</v>
      </c>
      <c r="B33" s="3">
        <v>490777</v>
      </c>
      <c r="C33" s="3">
        <v>6740412</v>
      </c>
      <c r="D33" s="3">
        <v>58159508</v>
      </c>
      <c r="E33" s="3">
        <v>4714</v>
      </c>
      <c r="F33" s="3">
        <v>2416</v>
      </c>
      <c r="G33" s="3">
        <v>2298</v>
      </c>
      <c r="H33" s="3">
        <v>46</v>
      </c>
      <c r="I33" s="3">
        <v>107</v>
      </c>
      <c r="J33" s="3">
        <v>187</v>
      </c>
      <c r="K33" s="3">
        <v>271</v>
      </c>
      <c r="L33" s="3">
        <v>159</v>
      </c>
      <c r="M33" s="3">
        <v>108</v>
      </c>
      <c r="N33" s="3">
        <v>110</v>
      </c>
      <c r="O33" s="3">
        <v>182</v>
      </c>
      <c r="P33" s="3">
        <v>211</v>
      </c>
      <c r="Q33" s="3">
        <v>220</v>
      </c>
      <c r="R33" s="3">
        <v>226</v>
      </c>
      <c r="S33" s="3">
        <v>220</v>
      </c>
      <c r="T33" s="3">
        <v>309</v>
      </c>
      <c r="U33" s="3">
        <v>424</v>
      </c>
      <c r="V33" s="3">
        <v>376</v>
      </c>
      <c r="W33" s="3">
        <v>343</v>
      </c>
      <c r="X33" s="3">
        <v>385</v>
      </c>
      <c r="Y33" s="3">
        <v>301</v>
      </c>
      <c r="Z33" s="3">
        <v>223</v>
      </c>
      <c r="AA33" s="3">
        <v>181</v>
      </c>
      <c r="AB33" s="3">
        <v>171</v>
      </c>
      <c r="AC33" s="3">
        <v>3882</v>
      </c>
      <c r="AD33" s="3">
        <v>1126</v>
      </c>
      <c r="AE33" s="3">
        <v>2756</v>
      </c>
      <c r="AF33" s="3">
        <v>127</v>
      </c>
      <c r="AG33" s="3">
        <v>2211</v>
      </c>
      <c r="AH33" s="3">
        <v>272</v>
      </c>
      <c r="AI33" s="3">
        <v>146</v>
      </c>
      <c r="AJ33" s="3">
        <v>3905</v>
      </c>
      <c r="AK33" s="3">
        <v>21437</v>
      </c>
      <c r="AL33" s="3">
        <v>19848</v>
      </c>
      <c r="AM33" s="3">
        <v>815</v>
      </c>
      <c r="AN33" s="3">
        <v>2565</v>
      </c>
      <c r="AO33" s="3">
        <v>525</v>
      </c>
      <c r="AP33" s="3">
        <v>83712679</v>
      </c>
      <c r="AQ33" s="3">
        <v>2471</v>
      </c>
      <c r="AR33" s="4">
        <v>1.9</v>
      </c>
      <c r="AS33" s="4">
        <v>44.4</v>
      </c>
      <c r="AT33" s="3">
        <v>174</v>
      </c>
      <c r="AU33" s="3">
        <v>49</v>
      </c>
      <c r="AV33" s="3">
        <v>464</v>
      </c>
      <c r="AW33" s="3">
        <v>97</v>
      </c>
      <c r="AX33" s="3">
        <v>202</v>
      </c>
      <c r="AY33" s="3">
        <v>193</v>
      </c>
      <c r="AZ33" s="3">
        <v>207</v>
      </c>
      <c r="BA33" s="3">
        <v>1089</v>
      </c>
      <c r="BB33" s="3">
        <v>923</v>
      </c>
      <c r="BC33" s="3">
        <v>1778</v>
      </c>
      <c r="BD33" s="3">
        <v>656</v>
      </c>
      <c r="BE33" s="3">
        <v>37</v>
      </c>
      <c r="BF33" s="3">
        <v>2454</v>
      </c>
      <c r="BG33" s="3">
        <v>33791</v>
      </c>
      <c r="BH33" s="3">
        <v>28999</v>
      </c>
      <c r="BI33" s="3">
        <v>683</v>
      </c>
      <c r="BJ33" s="3">
        <v>1497</v>
      </c>
      <c r="BK33" s="3">
        <v>274</v>
      </c>
      <c r="BL33" s="3">
        <v>82923395</v>
      </c>
      <c r="BM33" s="3">
        <v>19</v>
      </c>
      <c r="BN33" s="3">
        <v>1749</v>
      </c>
      <c r="BO33" s="3">
        <v>153</v>
      </c>
      <c r="BP33" s="3">
        <v>1596</v>
      </c>
      <c r="BQ33" s="3">
        <v>2651</v>
      </c>
      <c r="BR33" s="4">
        <v>82.6</v>
      </c>
      <c r="BS33" s="3">
        <v>1809</v>
      </c>
      <c r="BT33" s="3">
        <v>842</v>
      </c>
      <c r="BU33" s="3">
        <v>813</v>
      </c>
      <c r="BV33" s="3">
        <v>28</v>
      </c>
      <c r="BW33" s="3">
        <v>160</v>
      </c>
      <c r="BX33" s="3">
        <v>625</v>
      </c>
      <c r="BY33" s="3">
        <v>28</v>
      </c>
      <c r="BZ33" s="3">
        <v>0</v>
      </c>
      <c r="CA33" s="3">
        <v>97</v>
      </c>
      <c r="CB33" s="3">
        <v>0</v>
      </c>
      <c r="CC33" s="3">
        <v>37</v>
      </c>
      <c r="CD33" s="3">
        <v>26</v>
      </c>
      <c r="CE33" s="3">
        <v>99</v>
      </c>
      <c r="CF33" s="3">
        <v>42</v>
      </c>
      <c r="CG33" s="3">
        <v>19</v>
      </c>
      <c r="CH33" s="3">
        <v>3</v>
      </c>
      <c r="CI33" s="3">
        <v>13</v>
      </c>
      <c r="CJ33" s="3">
        <v>3</v>
      </c>
      <c r="CK33" s="3">
        <v>24</v>
      </c>
      <c r="CL33" s="3">
        <v>10</v>
      </c>
      <c r="CM33" s="3">
        <v>23</v>
      </c>
      <c r="CN33" s="3">
        <v>111</v>
      </c>
      <c r="CO33" s="3">
        <v>239</v>
      </c>
      <c r="CP33" s="3">
        <v>10</v>
      </c>
      <c r="CQ33" s="3">
        <v>29</v>
      </c>
      <c r="CR33" s="3">
        <v>0</v>
      </c>
      <c r="CS33" s="3">
        <v>0</v>
      </c>
      <c r="CT33" s="3">
        <v>0</v>
      </c>
      <c r="CU33" s="3">
        <v>4761</v>
      </c>
      <c r="CV33" s="3">
        <v>1648</v>
      </c>
      <c r="CW33" s="3">
        <v>390</v>
      </c>
      <c r="CX33" s="3">
        <v>678</v>
      </c>
      <c r="CY33" s="3">
        <v>297</v>
      </c>
      <c r="CZ33" s="3">
        <v>1584</v>
      </c>
      <c r="DA33" s="3">
        <v>164</v>
      </c>
    </row>
    <row r="34" spans="1:105" x14ac:dyDescent="0.25">
      <c r="A34" s="2" t="s">
        <v>136</v>
      </c>
      <c r="B34" s="3">
        <v>484682</v>
      </c>
      <c r="C34" s="3">
        <v>6736315</v>
      </c>
      <c r="D34" s="3">
        <v>63117832</v>
      </c>
      <c r="E34" s="3">
        <v>1406</v>
      </c>
      <c r="F34" s="3">
        <v>678</v>
      </c>
      <c r="G34" s="3">
        <v>728</v>
      </c>
      <c r="H34" s="3">
        <v>45</v>
      </c>
      <c r="I34" s="3">
        <v>43</v>
      </c>
      <c r="J34" s="3">
        <v>58</v>
      </c>
      <c r="K34" s="3">
        <v>79</v>
      </c>
      <c r="L34" s="3">
        <v>39</v>
      </c>
      <c r="M34" s="3">
        <v>28</v>
      </c>
      <c r="N34" s="3">
        <v>21</v>
      </c>
      <c r="O34" s="3">
        <v>41</v>
      </c>
      <c r="P34" s="3">
        <v>54</v>
      </c>
      <c r="Q34" s="3">
        <v>89</v>
      </c>
      <c r="R34" s="3">
        <v>87</v>
      </c>
      <c r="S34" s="3">
        <v>96</v>
      </c>
      <c r="T34" s="3">
        <v>80</v>
      </c>
      <c r="U34" s="3">
        <v>120</v>
      </c>
      <c r="V34" s="3">
        <v>115</v>
      </c>
      <c r="W34" s="3">
        <v>113</v>
      </c>
      <c r="X34" s="3">
        <v>103</v>
      </c>
      <c r="Y34" s="3">
        <v>95</v>
      </c>
      <c r="Z34" s="3">
        <v>76</v>
      </c>
      <c r="AA34" s="3">
        <v>41</v>
      </c>
      <c r="AB34" s="3">
        <v>28</v>
      </c>
      <c r="AC34" s="3">
        <v>1159</v>
      </c>
      <c r="AD34" s="3">
        <v>311</v>
      </c>
      <c r="AE34" s="3">
        <v>848</v>
      </c>
      <c r="AF34" s="3">
        <v>38</v>
      </c>
      <c r="AG34" s="3">
        <v>692</v>
      </c>
      <c r="AH34" s="3">
        <v>88</v>
      </c>
      <c r="AI34" s="3">
        <v>30</v>
      </c>
      <c r="AJ34" s="3">
        <v>1181</v>
      </c>
      <c r="AK34" s="3">
        <v>21536</v>
      </c>
      <c r="AL34" s="3">
        <v>20669</v>
      </c>
      <c r="AM34" s="3">
        <v>259</v>
      </c>
      <c r="AN34" s="3">
        <v>748</v>
      </c>
      <c r="AO34" s="3">
        <v>174</v>
      </c>
      <c r="AP34" s="3">
        <v>25433812</v>
      </c>
      <c r="AQ34" s="3">
        <v>676</v>
      </c>
      <c r="AR34" s="4">
        <v>2.1</v>
      </c>
      <c r="AS34" s="4">
        <v>45.6</v>
      </c>
      <c r="AT34" s="3">
        <v>25</v>
      </c>
      <c r="AU34" s="3">
        <v>10</v>
      </c>
      <c r="AV34" s="3">
        <v>138</v>
      </c>
      <c r="AW34" s="3">
        <v>36</v>
      </c>
      <c r="AX34" s="3">
        <v>68</v>
      </c>
      <c r="AY34" s="3">
        <v>55</v>
      </c>
      <c r="AZ34" s="3">
        <v>58</v>
      </c>
      <c r="BA34" s="3">
        <v>295</v>
      </c>
      <c r="BB34" s="3">
        <v>244</v>
      </c>
      <c r="BC34" s="3">
        <v>614</v>
      </c>
      <c r="BD34" s="3">
        <v>48</v>
      </c>
      <c r="BE34" s="3">
        <v>14</v>
      </c>
      <c r="BF34" s="3">
        <v>688</v>
      </c>
      <c r="BG34" s="3">
        <v>37186</v>
      </c>
      <c r="BH34" s="3">
        <v>33296</v>
      </c>
      <c r="BI34" s="3">
        <v>140</v>
      </c>
      <c r="BJ34" s="3">
        <v>454</v>
      </c>
      <c r="BK34" s="3">
        <v>94</v>
      </c>
      <c r="BL34" s="3">
        <v>25583853</v>
      </c>
      <c r="BM34" s="3">
        <v>62</v>
      </c>
      <c r="BN34" s="3">
        <v>731</v>
      </c>
      <c r="BO34" s="3">
        <v>61</v>
      </c>
      <c r="BP34" s="3">
        <v>670</v>
      </c>
      <c r="BQ34" s="3">
        <v>745</v>
      </c>
      <c r="BR34" s="4">
        <v>92.5</v>
      </c>
      <c r="BS34" s="3">
        <v>694</v>
      </c>
      <c r="BT34" s="3">
        <v>51</v>
      </c>
      <c r="BU34" s="3">
        <v>130</v>
      </c>
      <c r="BV34" s="3">
        <v>38</v>
      </c>
      <c r="BW34" s="3">
        <v>53</v>
      </c>
      <c r="BX34" s="3">
        <v>39</v>
      </c>
      <c r="BY34" s="3">
        <v>38</v>
      </c>
      <c r="BZ34" s="3">
        <v>5</v>
      </c>
      <c r="CA34" s="3">
        <v>10</v>
      </c>
      <c r="CB34" s="3">
        <v>0</v>
      </c>
      <c r="CC34" s="3">
        <v>0</v>
      </c>
      <c r="CD34" s="3">
        <v>38</v>
      </c>
      <c r="CE34" s="3">
        <v>3</v>
      </c>
      <c r="CF34" s="3">
        <v>13</v>
      </c>
      <c r="CG34" s="3">
        <v>0</v>
      </c>
      <c r="CH34" s="3">
        <v>0</v>
      </c>
      <c r="CI34" s="3">
        <v>0</v>
      </c>
      <c r="CJ34" s="3">
        <v>1</v>
      </c>
      <c r="CK34" s="3">
        <v>0</v>
      </c>
      <c r="CL34" s="3">
        <v>2</v>
      </c>
      <c r="CM34" s="3">
        <v>0</v>
      </c>
      <c r="CN34" s="3">
        <v>7</v>
      </c>
      <c r="CO34" s="3">
        <v>9</v>
      </c>
      <c r="CP34" s="3">
        <v>0</v>
      </c>
      <c r="CQ34" s="3">
        <v>4</v>
      </c>
      <c r="CR34" s="3">
        <v>0</v>
      </c>
      <c r="CS34" s="3">
        <v>0</v>
      </c>
      <c r="CT34" s="3">
        <v>0</v>
      </c>
      <c r="CU34" s="3">
        <v>1427</v>
      </c>
      <c r="CV34" s="3">
        <v>550</v>
      </c>
      <c r="CW34" s="3">
        <v>131</v>
      </c>
      <c r="CX34" s="3">
        <v>206</v>
      </c>
      <c r="CY34" s="3">
        <v>76</v>
      </c>
      <c r="CZ34" s="3">
        <v>423</v>
      </c>
      <c r="DA34" s="3">
        <v>41</v>
      </c>
    </row>
    <row r="35" spans="1:105" x14ac:dyDescent="0.25">
      <c r="A35" s="2" t="s">
        <v>137</v>
      </c>
      <c r="B35" s="3">
        <v>491254</v>
      </c>
      <c r="C35" s="3">
        <v>6734741</v>
      </c>
      <c r="D35" s="3">
        <v>11915222</v>
      </c>
      <c r="E35" s="3">
        <v>575</v>
      </c>
      <c r="F35" s="3">
        <v>275</v>
      </c>
      <c r="G35" s="3">
        <v>300</v>
      </c>
      <c r="H35" s="3">
        <v>46</v>
      </c>
      <c r="I35" s="3">
        <v>17</v>
      </c>
      <c r="J35" s="3">
        <v>29</v>
      </c>
      <c r="K35" s="3">
        <v>39</v>
      </c>
      <c r="L35" s="3">
        <v>10</v>
      </c>
      <c r="M35" s="3">
        <v>7</v>
      </c>
      <c r="N35" s="3">
        <v>10</v>
      </c>
      <c r="O35" s="3">
        <v>28</v>
      </c>
      <c r="P35" s="3">
        <v>20</v>
      </c>
      <c r="Q35" s="3">
        <v>23</v>
      </c>
      <c r="R35" s="3">
        <v>45</v>
      </c>
      <c r="S35" s="3">
        <v>32</v>
      </c>
      <c r="T35" s="3">
        <v>30</v>
      </c>
      <c r="U35" s="3">
        <v>38</v>
      </c>
      <c r="V35" s="3">
        <v>48</v>
      </c>
      <c r="W35" s="3">
        <v>42</v>
      </c>
      <c r="X35" s="3">
        <v>38</v>
      </c>
      <c r="Y35" s="3">
        <v>44</v>
      </c>
      <c r="Z35" s="3">
        <v>32</v>
      </c>
      <c r="AA35" s="3">
        <v>23</v>
      </c>
      <c r="AB35" s="3">
        <v>20</v>
      </c>
      <c r="AC35" s="3">
        <v>473</v>
      </c>
      <c r="AD35" s="3">
        <v>141</v>
      </c>
      <c r="AE35" s="3">
        <v>332</v>
      </c>
      <c r="AF35" s="3">
        <v>14</v>
      </c>
      <c r="AG35" s="3">
        <v>278</v>
      </c>
      <c r="AH35" s="3">
        <v>21</v>
      </c>
      <c r="AI35" s="3">
        <v>19</v>
      </c>
      <c r="AJ35" s="3">
        <v>485</v>
      </c>
      <c r="AK35" s="3">
        <v>20644</v>
      </c>
      <c r="AL35" s="3">
        <v>19708</v>
      </c>
      <c r="AM35" s="3">
        <v>96</v>
      </c>
      <c r="AN35" s="3">
        <v>338</v>
      </c>
      <c r="AO35" s="3">
        <v>51</v>
      </c>
      <c r="AP35" s="3">
        <v>10012554</v>
      </c>
      <c r="AQ35" s="3">
        <v>284</v>
      </c>
      <c r="AR35" s="4">
        <v>2</v>
      </c>
      <c r="AS35" s="4">
        <v>42</v>
      </c>
      <c r="AT35" s="3">
        <v>17</v>
      </c>
      <c r="AU35" s="3">
        <v>3</v>
      </c>
      <c r="AV35" s="3">
        <v>51</v>
      </c>
      <c r="AW35" s="3">
        <v>14</v>
      </c>
      <c r="AX35" s="3">
        <v>30</v>
      </c>
      <c r="AY35" s="3">
        <v>27</v>
      </c>
      <c r="AZ35" s="3">
        <v>16</v>
      </c>
      <c r="BA35" s="3">
        <v>122</v>
      </c>
      <c r="BB35" s="3">
        <v>111</v>
      </c>
      <c r="BC35" s="3">
        <v>180</v>
      </c>
      <c r="BD35" s="3">
        <v>102</v>
      </c>
      <c r="BE35" s="3">
        <v>2</v>
      </c>
      <c r="BF35" s="3">
        <v>288</v>
      </c>
      <c r="BG35" s="3">
        <v>33760</v>
      </c>
      <c r="BH35" s="3">
        <v>29187</v>
      </c>
      <c r="BI35" s="3">
        <v>86</v>
      </c>
      <c r="BJ35" s="3">
        <v>172</v>
      </c>
      <c r="BK35" s="3">
        <v>30</v>
      </c>
      <c r="BL35" s="3">
        <v>9722859</v>
      </c>
      <c r="BM35" s="3">
        <v>5</v>
      </c>
      <c r="BN35" s="3">
        <v>288</v>
      </c>
      <c r="BO35" s="3">
        <v>64</v>
      </c>
      <c r="BP35" s="3">
        <v>224</v>
      </c>
      <c r="BQ35" s="3">
        <v>325</v>
      </c>
      <c r="BR35" s="4">
        <v>80.900000000000006</v>
      </c>
      <c r="BS35" s="3">
        <v>274</v>
      </c>
      <c r="BT35" s="3">
        <v>51</v>
      </c>
      <c r="BU35" s="3">
        <v>524</v>
      </c>
      <c r="BV35" s="3">
        <v>10</v>
      </c>
      <c r="BW35" s="3">
        <v>158</v>
      </c>
      <c r="BX35" s="3">
        <v>356</v>
      </c>
      <c r="BY35" s="3">
        <v>10</v>
      </c>
      <c r="BZ35" s="3">
        <v>0</v>
      </c>
      <c r="CA35" s="3">
        <v>73</v>
      </c>
      <c r="CB35" s="3">
        <v>0</v>
      </c>
      <c r="CC35" s="3">
        <v>78</v>
      </c>
      <c r="CD35" s="3">
        <v>7</v>
      </c>
      <c r="CE35" s="3">
        <v>10</v>
      </c>
      <c r="CF35" s="3">
        <v>7</v>
      </c>
      <c r="CG35" s="3">
        <v>20</v>
      </c>
      <c r="CH35" s="3">
        <v>0</v>
      </c>
      <c r="CI35" s="3">
        <v>0</v>
      </c>
      <c r="CJ35" s="3">
        <v>0</v>
      </c>
      <c r="CK35" s="3">
        <v>3</v>
      </c>
      <c r="CL35" s="3">
        <v>38</v>
      </c>
      <c r="CM35" s="3">
        <v>0</v>
      </c>
      <c r="CN35" s="3">
        <v>4</v>
      </c>
      <c r="CO35" s="3">
        <v>269</v>
      </c>
      <c r="CP35" s="3">
        <v>1</v>
      </c>
      <c r="CQ35" s="3">
        <v>4</v>
      </c>
      <c r="CR35" s="3">
        <v>0</v>
      </c>
      <c r="CS35" s="3">
        <v>0</v>
      </c>
      <c r="CT35" s="3">
        <v>0</v>
      </c>
      <c r="CU35" s="3">
        <v>589</v>
      </c>
      <c r="CV35" s="3">
        <v>205</v>
      </c>
      <c r="CW35" s="3">
        <v>38</v>
      </c>
      <c r="CX35" s="3">
        <v>87</v>
      </c>
      <c r="CY35" s="3">
        <v>32</v>
      </c>
      <c r="CZ35" s="3">
        <v>207</v>
      </c>
      <c r="DA35" s="3">
        <v>20</v>
      </c>
    </row>
    <row r="36" spans="1:105" x14ac:dyDescent="0.25">
      <c r="A36" s="2" t="s">
        <v>138</v>
      </c>
      <c r="B36" s="3">
        <v>493856</v>
      </c>
      <c r="C36" s="3">
        <v>6728134</v>
      </c>
      <c r="D36" s="3">
        <v>68350359</v>
      </c>
      <c r="E36" s="3">
        <v>3644</v>
      </c>
      <c r="F36" s="3">
        <v>1828</v>
      </c>
      <c r="G36" s="3">
        <v>1816</v>
      </c>
      <c r="H36" s="3">
        <v>48</v>
      </c>
      <c r="I36" s="3">
        <v>76</v>
      </c>
      <c r="J36" s="3">
        <v>114</v>
      </c>
      <c r="K36" s="3">
        <v>193</v>
      </c>
      <c r="L36" s="3">
        <v>100</v>
      </c>
      <c r="M36" s="3">
        <v>81</v>
      </c>
      <c r="N36" s="3">
        <v>66</v>
      </c>
      <c r="O36" s="3">
        <v>132</v>
      </c>
      <c r="P36" s="3">
        <v>140</v>
      </c>
      <c r="Q36" s="3">
        <v>165</v>
      </c>
      <c r="R36" s="3">
        <v>208</v>
      </c>
      <c r="S36" s="3">
        <v>191</v>
      </c>
      <c r="T36" s="3">
        <v>241</v>
      </c>
      <c r="U36" s="3">
        <v>288</v>
      </c>
      <c r="V36" s="3">
        <v>280</v>
      </c>
      <c r="W36" s="3">
        <v>277</v>
      </c>
      <c r="X36" s="3">
        <v>343</v>
      </c>
      <c r="Y36" s="3">
        <v>286</v>
      </c>
      <c r="Z36" s="3">
        <v>187</v>
      </c>
      <c r="AA36" s="3">
        <v>143</v>
      </c>
      <c r="AB36" s="3">
        <v>133</v>
      </c>
      <c r="AC36" s="3">
        <v>3080</v>
      </c>
      <c r="AD36" s="3">
        <v>959</v>
      </c>
      <c r="AE36" s="3">
        <v>2121</v>
      </c>
      <c r="AF36" s="3">
        <v>86</v>
      </c>
      <c r="AG36" s="3">
        <v>1706</v>
      </c>
      <c r="AH36" s="3">
        <v>215</v>
      </c>
      <c r="AI36" s="3">
        <v>114</v>
      </c>
      <c r="AJ36" s="3">
        <v>3154</v>
      </c>
      <c r="AK36" s="3">
        <v>21923</v>
      </c>
      <c r="AL36" s="3">
        <v>20253</v>
      </c>
      <c r="AM36" s="3">
        <v>624</v>
      </c>
      <c r="AN36" s="3">
        <v>2015</v>
      </c>
      <c r="AO36" s="3">
        <v>515</v>
      </c>
      <c r="AP36" s="3">
        <v>69146359</v>
      </c>
      <c r="AQ36" s="3">
        <v>1886</v>
      </c>
      <c r="AR36" s="4">
        <v>1.9</v>
      </c>
      <c r="AS36" s="4">
        <v>43.6</v>
      </c>
      <c r="AT36" s="3">
        <v>126</v>
      </c>
      <c r="AU36" s="3">
        <v>37</v>
      </c>
      <c r="AV36" s="3">
        <v>315</v>
      </c>
      <c r="AW36" s="3">
        <v>70</v>
      </c>
      <c r="AX36" s="3">
        <v>132</v>
      </c>
      <c r="AY36" s="3">
        <v>146</v>
      </c>
      <c r="AZ36" s="3">
        <v>145</v>
      </c>
      <c r="BA36" s="3">
        <v>818</v>
      </c>
      <c r="BB36" s="3">
        <v>760</v>
      </c>
      <c r="BC36" s="3">
        <v>1372</v>
      </c>
      <c r="BD36" s="3">
        <v>483</v>
      </c>
      <c r="BE36" s="3">
        <v>31</v>
      </c>
      <c r="BF36" s="3">
        <v>1915</v>
      </c>
      <c r="BG36" s="3">
        <v>35311</v>
      </c>
      <c r="BH36" s="3">
        <v>30869</v>
      </c>
      <c r="BI36" s="3">
        <v>495</v>
      </c>
      <c r="BJ36" s="3">
        <v>1142</v>
      </c>
      <c r="BK36" s="3">
        <v>278</v>
      </c>
      <c r="BL36" s="3">
        <v>67619753</v>
      </c>
      <c r="BM36" s="3">
        <v>28</v>
      </c>
      <c r="BN36" s="3">
        <v>1445</v>
      </c>
      <c r="BO36" s="3">
        <v>185</v>
      </c>
      <c r="BP36" s="3">
        <v>1260</v>
      </c>
      <c r="BQ36" s="3">
        <v>2083</v>
      </c>
      <c r="BR36" s="4">
        <v>80.3</v>
      </c>
      <c r="BS36" s="3">
        <v>1322</v>
      </c>
      <c r="BT36" s="3">
        <v>761</v>
      </c>
      <c r="BU36" s="3">
        <v>1299</v>
      </c>
      <c r="BV36" s="3">
        <v>16</v>
      </c>
      <c r="BW36" s="3">
        <v>883</v>
      </c>
      <c r="BX36" s="3">
        <v>400</v>
      </c>
      <c r="BY36" s="3">
        <v>16</v>
      </c>
      <c r="BZ36" s="3">
        <v>21</v>
      </c>
      <c r="CA36" s="3">
        <v>814</v>
      </c>
      <c r="CB36" s="3">
        <v>2</v>
      </c>
      <c r="CC36" s="3">
        <v>0</v>
      </c>
      <c r="CD36" s="3">
        <v>46</v>
      </c>
      <c r="CE36" s="3">
        <v>125</v>
      </c>
      <c r="CF36" s="3">
        <v>28</v>
      </c>
      <c r="CG36" s="3">
        <v>5</v>
      </c>
      <c r="CH36" s="3">
        <v>5</v>
      </c>
      <c r="CI36" s="3">
        <v>6</v>
      </c>
      <c r="CJ36" s="3">
        <v>1</v>
      </c>
      <c r="CK36" s="3">
        <v>2</v>
      </c>
      <c r="CL36" s="3">
        <v>7</v>
      </c>
      <c r="CM36" s="3">
        <v>6</v>
      </c>
      <c r="CN36" s="3">
        <v>83</v>
      </c>
      <c r="CO36" s="3">
        <v>91</v>
      </c>
      <c r="CP36" s="3">
        <v>4</v>
      </c>
      <c r="CQ36" s="3">
        <v>37</v>
      </c>
      <c r="CR36" s="3">
        <v>0</v>
      </c>
      <c r="CS36" s="3">
        <v>0</v>
      </c>
      <c r="CT36" s="3">
        <v>0</v>
      </c>
      <c r="CU36" s="3">
        <v>3734</v>
      </c>
      <c r="CV36" s="3">
        <v>1274</v>
      </c>
      <c r="CW36" s="3">
        <v>305</v>
      </c>
      <c r="CX36" s="3">
        <v>468</v>
      </c>
      <c r="CY36" s="3">
        <v>218</v>
      </c>
      <c r="CZ36" s="3">
        <v>1353</v>
      </c>
      <c r="DA36" s="3">
        <v>116</v>
      </c>
    </row>
    <row r="37" spans="1:105" x14ac:dyDescent="0.25">
      <c r="A37" s="2" t="s">
        <v>139</v>
      </c>
      <c r="B37" s="3">
        <v>488088</v>
      </c>
      <c r="C37" s="3">
        <v>6728633</v>
      </c>
      <c r="D37" s="3">
        <v>33016938</v>
      </c>
      <c r="E37" s="3">
        <v>1888</v>
      </c>
      <c r="F37" s="3">
        <v>949</v>
      </c>
      <c r="G37" s="3">
        <v>939</v>
      </c>
      <c r="H37" s="3">
        <v>46</v>
      </c>
      <c r="I37" s="3">
        <v>39</v>
      </c>
      <c r="J37" s="3">
        <v>83</v>
      </c>
      <c r="K37" s="3">
        <v>129</v>
      </c>
      <c r="L37" s="3">
        <v>64</v>
      </c>
      <c r="M37" s="3">
        <v>33</v>
      </c>
      <c r="N37" s="3">
        <v>30</v>
      </c>
      <c r="O37" s="3">
        <v>82</v>
      </c>
      <c r="P37" s="3">
        <v>67</v>
      </c>
      <c r="Q37" s="3">
        <v>80</v>
      </c>
      <c r="R37" s="3">
        <v>101</v>
      </c>
      <c r="S37" s="3">
        <v>126</v>
      </c>
      <c r="T37" s="3">
        <v>138</v>
      </c>
      <c r="U37" s="3">
        <v>148</v>
      </c>
      <c r="V37" s="3">
        <v>127</v>
      </c>
      <c r="W37" s="3">
        <v>160</v>
      </c>
      <c r="X37" s="3">
        <v>134</v>
      </c>
      <c r="Y37" s="3">
        <v>139</v>
      </c>
      <c r="Z37" s="3">
        <v>81</v>
      </c>
      <c r="AA37" s="3">
        <v>63</v>
      </c>
      <c r="AB37" s="3">
        <v>64</v>
      </c>
      <c r="AC37" s="3">
        <v>1540</v>
      </c>
      <c r="AD37" s="3">
        <v>470</v>
      </c>
      <c r="AE37" s="3">
        <v>1070</v>
      </c>
      <c r="AF37" s="3">
        <v>34</v>
      </c>
      <c r="AG37" s="3">
        <v>882</v>
      </c>
      <c r="AH37" s="3">
        <v>104</v>
      </c>
      <c r="AI37" s="3">
        <v>50</v>
      </c>
      <c r="AJ37" s="3">
        <v>1563</v>
      </c>
      <c r="AK37" s="3">
        <v>22621</v>
      </c>
      <c r="AL37" s="3">
        <v>21351</v>
      </c>
      <c r="AM37" s="3">
        <v>280</v>
      </c>
      <c r="AN37" s="3">
        <v>1005</v>
      </c>
      <c r="AO37" s="3">
        <v>278</v>
      </c>
      <c r="AP37" s="3">
        <v>35356896</v>
      </c>
      <c r="AQ37" s="3">
        <v>941</v>
      </c>
      <c r="AR37" s="4">
        <v>2</v>
      </c>
      <c r="AS37" s="4">
        <v>42.8</v>
      </c>
      <c r="AT37" s="3">
        <v>48</v>
      </c>
      <c r="AU37" s="3">
        <v>23</v>
      </c>
      <c r="AV37" s="3">
        <v>182</v>
      </c>
      <c r="AW37" s="3">
        <v>35</v>
      </c>
      <c r="AX37" s="3">
        <v>83</v>
      </c>
      <c r="AY37" s="3">
        <v>91</v>
      </c>
      <c r="AZ37" s="3">
        <v>82</v>
      </c>
      <c r="BA37" s="3">
        <v>408</v>
      </c>
      <c r="BB37" s="3">
        <v>353</v>
      </c>
      <c r="BC37" s="3">
        <v>755</v>
      </c>
      <c r="BD37" s="3">
        <v>170</v>
      </c>
      <c r="BE37" s="3">
        <v>16</v>
      </c>
      <c r="BF37" s="3">
        <v>950</v>
      </c>
      <c r="BG37" s="3">
        <v>37319</v>
      </c>
      <c r="BH37" s="3">
        <v>33948</v>
      </c>
      <c r="BI37" s="3">
        <v>192</v>
      </c>
      <c r="BJ37" s="3">
        <v>616</v>
      </c>
      <c r="BK37" s="3">
        <v>142</v>
      </c>
      <c r="BL37" s="3">
        <v>35453419</v>
      </c>
      <c r="BM37" s="3">
        <v>51</v>
      </c>
      <c r="BN37" s="3">
        <v>833</v>
      </c>
      <c r="BO37" s="3">
        <v>66</v>
      </c>
      <c r="BP37" s="3">
        <v>767</v>
      </c>
      <c r="BQ37" s="3">
        <v>1007</v>
      </c>
      <c r="BR37" s="4">
        <v>84.4</v>
      </c>
      <c r="BS37" s="3">
        <v>864</v>
      </c>
      <c r="BT37" s="3">
        <v>143</v>
      </c>
      <c r="BU37" s="3">
        <v>226</v>
      </c>
      <c r="BV37" s="3">
        <v>29</v>
      </c>
      <c r="BW37" s="3">
        <v>65</v>
      </c>
      <c r="BX37" s="3">
        <v>132</v>
      </c>
      <c r="BY37" s="3">
        <v>29</v>
      </c>
      <c r="BZ37" s="3">
        <v>0</v>
      </c>
      <c r="CA37" s="3">
        <v>33</v>
      </c>
      <c r="CB37" s="3">
        <v>0</v>
      </c>
      <c r="CC37" s="3">
        <v>2</v>
      </c>
      <c r="CD37" s="3">
        <v>30</v>
      </c>
      <c r="CE37" s="3">
        <v>18</v>
      </c>
      <c r="CF37" s="3">
        <v>9</v>
      </c>
      <c r="CG37" s="3">
        <v>11</v>
      </c>
      <c r="CH37" s="3">
        <v>0</v>
      </c>
      <c r="CI37" s="3">
        <v>0</v>
      </c>
      <c r="CJ37" s="3">
        <v>3</v>
      </c>
      <c r="CK37" s="3">
        <v>2</v>
      </c>
      <c r="CL37" s="3">
        <v>0</v>
      </c>
      <c r="CM37" s="3">
        <v>0</v>
      </c>
      <c r="CN37" s="3">
        <v>27</v>
      </c>
      <c r="CO37" s="3">
        <v>29</v>
      </c>
      <c r="CP37" s="3">
        <v>1</v>
      </c>
      <c r="CQ37" s="3">
        <v>32</v>
      </c>
      <c r="CR37" s="3">
        <v>0</v>
      </c>
      <c r="CS37" s="3">
        <v>0</v>
      </c>
      <c r="CT37" s="3">
        <v>0</v>
      </c>
      <c r="CU37" s="3">
        <v>1922</v>
      </c>
      <c r="CV37" s="3">
        <v>755</v>
      </c>
      <c r="CW37" s="3">
        <v>149</v>
      </c>
      <c r="CX37" s="3">
        <v>303</v>
      </c>
      <c r="CY37" s="3">
        <v>97</v>
      </c>
      <c r="CZ37" s="3">
        <v>582</v>
      </c>
      <c r="DA37" s="3">
        <v>36</v>
      </c>
    </row>
    <row r="38" spans="1:105" x14ac:dyDescent="0.25">
      <c r="A38" s="2" t="s">
        <v>140</v>
      </c>
      <c r="B38" s="3">
        <v>485376</v>
      </c>
      <c r="C38" s="3">
        <v>6721486</v>
      </c>
      <c r="D38" s="3">
        <v>14339752</v>
      </c>
      <c r="E38" s="3">
        <v>62</v>
      </c>
      <c r="F38" s="3">
        <v>29</v>
      </c>
      <c r="G38" s="3">
        <v>33</v>
      </c>
      <c r="H38" s="3">
        <v>53</v>
      </c>
      <c r="I38" s="3">
        <v>0</v>
      </c>
      <c r="J38" s="3">
        <v>0</v>
      </c>
      <c r="K38" s="3">
        <v>2</v>
      </c>
      <c r="L38" s="3">
        <v>3</v>
      </c>
      <c r="M38" s="3">
        <v>1</v>
      </c>
      <c r="N38" s="3">
        <v>2</v>
      </c>
      <c r="O38" s="3">
        <v>3</v>
      </c>
      <c r="P38" s="3">
        <v>0</v>
      </c>
      <c r="Q38" s="3">
        <v>2</v>
      </c>
      <c r="R38" s="3">
        <v>2</v>
      </c>
      <c r="S38" s="3">
        <v>2</v>
      </c>
      <c r="T38" s="3">
        <v>7</v>
      </c>
      <c r="U38" s="3">
        <v>2</v>
      </c>
      <c r="V38" s="3">
        <v>8</v>
      </c>
      <c r="W38" s="3">
        <v>4</v>
      </c>
      <c r="X38" s="3">
        <v>10</v>
      </c>
      <c r="Y38" s="3">
        <v>8</v>
      </c>
      <c r="Z38" s="3">
        <v>1</v>
      </c>
      <c r="AA38" s="3">
        <v>4</v>
      </c>
      <c r="AB38" s="3">
        <v>1</v>
      </c>
      <c r="AC38" s="3">
        <v>56</v>
      </c>
      <c r="AD38" s="3">
        <v>19</v>
      </c>
      <c r="AE38" s="3">
        <v>37</v>
      </c>
      <c r="AF38" s="3">
        <v>3</v>
      </c>
      <c r="AG38" s="3">
        <v>29</v>
      </c>
      <c r="AH38" s="3">
        <v>3</v>
      </c>
      <c r="AI38" s="3">
        <v>2</v>
      </c>
      <c r="AJ38" s="3">
        <v>58</v>
      </c>
      <c r="AK38" s="3">
        <v>21977</v>
      </c>
      <c r="AL38" s="3">
        <v>17647</v>
      </c>
      <c r="AM38" s="3">
        <v>16</v>
      </c>
      <c r="AN38" s="3">
        <v>29</v>
      </c>
      <c r="AO38" s="3">
        <v>13</v>
      </c>
      <c r="AP38" s="3">
        <v>1274669</v>
      </c>
      <c r="AQ38" s="3">
        <v>29</v>
      </c>
      <c r="AR38" s="5" t="s">
        <v>131</v>
      </c>
      <c r="AS38" s="5" t="s">
        <v>131</v>
      </c>
      <c r="AT38" s="5" t="s">
        <v>131</v>
      </c>
      <c r="AU38" s="5" t="s">
        <v>131</v>
      </c>
      <c r="AV38" s="5" t="s">
        <v>131</v>
      </c>
      <c r="AW38" s="5" t="s">
        <v>131</v>
      </c>
      <c r="AX38" s="5" t="s">
        <v>131</v>
      </c>
      <c r="AY38" s="5" t="s">
        <v>131</v>
      </c>
      <c r="AZ38" s="5" t="s">
        <v>131</v>
      </c>
      <c r="BA38" s="5" t="s">
        <v>131</v>
      </c>
      <c r="BB38" s="5" t="s">
        <v>131</v>
      </c>
      <c r="BC38" s="5" t="s">
        <v>131</v>
      </c>
      <c r="BD38" s="5" t="s">
        <v>131</v>
      </c>
      <c r="BE38" s="5" t="s">
        <v>131</v>
      </c>
      <c r="BF38" s="3">
        <v>29</v>
      </c>
      <c r="BG38" s="5" t="s">
        <v>131</v>
      </c>
      <c r="BH38" s="5" t="s">
        <v>131</v>
      </c>
      <c r="BI38" s="5" t="s">
        <v>131</v>
      </c>
      <c r="BJ38" s="5" t="s">
        <v>131</v>
      </c>
      <c r="BK38" s="5" t="s">
        <v>131</v>
      </c>
      <c r="BL38" s="5" t="s">
        <v>131</v>
      </c>
      <c r="BM38" s="3">
        <v>28</v>
      </c>
      <c r="BN38" s="3">
        <v>42</v>
      </c>
      <c r="BO38" s="3">
        <v>3</v>
      </c>
      <c r="BP38" s="3">
        <v>39</v>
      </c>
      <c r="BQ38" s="3">
        <v>31</v>
      </c>
      <c r="BR38" s="4">
        <v>115.9</v>
      </c>
      <c r="BS38" s="3">
        <v>31</v>
      </c>
      <c r="BT38" s="3">
        <v>0</v>
      </c>
      <c r="BU38" s="3">
        <v>10</v>
      </c>
      <c r="BV38" s="3">
        <v>6</v>
      </c>
      <c r="BW38" s="3">
        <v>0</v>
      </c>
      <c r="BX38" s="3">
        <v>4</v>
      </c>
      <c r="BY38" s="3">
        <v>6</v>
      </c>
      <c r="BZ38" s="3">
        <v>0</v>
      </c>
      <c r="CA38" s="3">
        <v>0</v>
      </c>
      <c r="CB38" s="3">
        <v>0</v>
      </c>
      <c r="CC38" s="3">
        <v>0</v>
      </c>
      <c r="CD38" s="3">
        <v>0</v>
      </c>
      <c r="CE38" s="3">
        <v>4</v>
      </c>
      <c r="CF38" s="3">
        <v>0</v>
      </c>
      <c r="CG38" s="3">
        <v>0</v>
      </c>
      <c r="CH38" s="3">
        <v>0</v>
      </c>
      <c r="CI38" s="3">
        <v>0</v>
      </c>
      <c r="CJ38" s="3">
        <v>0</v>
      </c>
      <c r="CK38" s="3">
        <v>0</v>
      </c>
      <c r="CL38" s="3">
        <v>0</v>
      </c>
      <c r="CM38" s="3">
        <v>0</v>
      </c>
      <c r="CN38" s="3">
        <v>0</v>
      </c>
      <c r="CO38" s="3">
        <v>0</v>
      </c>
      <c r="CP38" s="3">
        <v>0</v>
      </c>
      <c r="CQ38" s="3">
        <v>0</v>
      </c>
      <c r="CR38" s="3">
        <v>0</v>
      </c>
      <c r="CS38" s="3">
        <v>0</v>
      </c>
      <c r="CT38" s="3">
        <v>0</v>
      </c>
      <c r="CU38" s="3">
        <v>65</v>
      </c>
      <c r="CV38" s="3">
        <v>24</v>
      </c>
      <c r="CW38" s="3">
        <v>5</v>
      </c>
      <c r="CX38" s="3">
        <v>5</v>
      </c>
      <c r="CY38" s="3">
        <v>3</v>
      </c>
      <c r="CZ38" s="3">
        <v>27</v>
      </c>
      <c r="DA38" s="3">
        <v>1</v>
      </c>
    </row>
    <row r="39" spans="1:105" x14ac:dyDescent="0.25">
      <c r="A39" s="2" t="s">
        <v>141</v>
      </c>
      <c r="B39" s="3">
        <v>482044</v>
      </c>
      <c r="C39" s="3">
        <v>6729155</v>
      </c>
      <c r="D39" s="3">
        <v>61683699</v>
      </c>
      <c r="E39" s="3">
        <v>309</v>
      </c>
      <c r="F39" s="3">
        <v>146</v>
      </c>
      <c r="G39" s="3">
        <v>163</v>
      </c>
      <c r="H39" s="3">
        <v>49</v>
      </c>
      <c r="I39" s="3">
        <v>4</v>
      </c>
      <c r="J39" s="3">
        <v>7</v>
      </c>
      <c r="K39" s="3">
        <v>18</v>
      </c>
      <c r="L39" s="3">
        <v>10</v>
      </c>
      <c r="M39" s="3">
        <v>5</v>
      </c>
      <c r="N39" s="3">
        <v>8</v>
      </c>
      <c r="O39" s="3">
        <v>9</v>
      </c>
      <c r="P39" s="3">
        <v>9</v>
      </c>
      <c r="Q39" s="3">
        <v>9</v>
      </c>
      <c r="R39" s="3">
        <v>12</v>
      </c>
      <c r="S39" s="3">
        <v>15</v>
      </c>
      <c r="T39" s="3">
        <v>19</v>
      </c>
      <c r="U39" s="3">
        <v>38</v>
      </c>
      <c r="V39" s="3">
        <v>29</v>
      </c>
      <c r="W39" s="3">
        <v>34</v>
      </c>
      <c r="X39" s="3">
        <v>20</v>
      </c>
      <c r="Y39" s="3">
        <v>22</v>
      </c>
      <c r="Z39" s="3">
        <v>19</v>
      </c>
      <c r="AA39" s="3">
        <v>13</v>
      </c>
      <c r="AB39" s="3">
        <v>9</v>
      </c>
      <c r="AC39" s="3">
        <v>265</v>
      </c>
      <c r="AD39" s="3">
        <v>72</v>
      </c>
      <c r="AE39" s="3">
        <v>193</v>
      </c>
      <c r="AF39" s="3">
        <v>3</v>
      </c>
      <c r="AG39" s="3">
        <v>158</v>
      </c>
      <c r="AH39" s="3">
        <v>23</v>
      </c>
      <c r="AI39" s="3">
        <v>9</v>
      </c>
      <c r="AJ39" s="3">
        <v>268</v>
      </c>
      <c r="AK39" s="3">
        <v>21692</v>
      </c>
      <c r="AL39" s="3">
        <v>20606</v>
      </c>
      <c r="AM39" s="3">
        <v>67</v>
      </c>
      <c r="AN39" s="3">
        <v>155</v>
      </c>
      <c r="AO39" s="3">
        <v>46</v>
      </c>
      <c r="AP39" s="3">
        <v>5813421</v>
      </c>
      <c r="AQ39" s="3">
        <v>135</v>
      </c>
      <c r="AR39" s="4">
        <v>2.2999999999999998</v>
      </c>
      <c r="AS39" s="4">
        <v>53.9</v>
      </c>
      <c r="AT39" s="3">
        <v>1</v>
      </c>
      <c r="AU39" s="3">
        <v>4</v>
      </c>
      <c r="AV39" s="3">
        <v>24</v>
      </c>
      <c r="AW39" s="3">
        <v>4</v>
      </c>
      <c r="AX39" s="3">
        <v>9</v>
      </c>
      <c r="AY39" s="3">
        <v>13</v>
      </c>
      <c r="AZ39" s="3">
        <v>10</v>
      </c>
      <c r="BA39" s="3">
        <v>54</v>
      </c>
      <c r="BB39" s="3">
        <v>58</v>
      </c>
      <c r="BC39" s="3">
        <v>129</v>
      </c>
      <c r="BD39" s="3">
        <v>3</v>
      </c>
      <c r="BE39" s="3">
        <v>3</v>
      </c>
      <c r="BF39" s="3">
        <v>135</v>
      </c>
      <c r="BG39" s="3">
        <v>43305</v>
      </c>
      <c r="BH39" s="3">
        <v>42101</v>
      </c>
      <c r="BI39" s="3">
        <v>32</v>
      </c>
      <c r="BJ39" s="3">
        <v>75</v>
      </c>
      <c r="BK39" s="3">
        <v>28</v>
      </c>
      <c r="BL39" s="3">
        <v>5846194</v>
      </c>
      <c r="BM39" s="3">
        <v>32</v>
      </c>
      <c r="BN39" s="3">
        <v>179</v>
      </c>
      <c r="BO39" s="3">
        <v>17</v>
      </c>
      <c r="BP39" s="3">
        <v>162</v>
      </c>
      <c r="BQ39" s="3">
        <v>148</v>
      </c>
      <c r="BR39" s="4">
        <v>121.7</v>
      </c>
      <c r="BS39" s="3">
        <v>148</v>
      </c>
      <c r="BT39" s="3">
        <v>0</v>
      </c>
      <c r="BU39" s="3">
        <v>39</v>
      </c>
      <c r="BV39" s="3">
        <v>28</v>
      </c>
      <c r="BW39" s="3">
        <v>10</v>
      </c>
      <c r="BX39" s="3">
        <v>1</v>
      </c>
      <c r="BY39" s="3">
        <v>28</v>
      </c>
      <c r="BZ39" s="3">
        <v>0</v>
      </c>
      <c r="CA39" s="3">
        <v>2</v>
      </c>
      <c r="CB39" s="3">
        <v>0</v>
      </c>
      <c r="CC39" s="3">
        <v>0</v>
      </c>
      <c r="CD39" s="3">
        <v>8</v>
      </c>
      <c r="CE39" s="3">
        <v>0</v>
      </c>
      <c r="CF39" s="3">
        <v>1</v>
      </c>
      <c r="CG39" s="3">
        <v>0</v>
      </c>
      <c r="CH39" s="3">
        <v>0</v>
      </c>
      <c r="CI39" s="3">
        <v>0</v>
      </c>
      <c r="CJ39" s="3">
        <v>0</v>
      </c>
      <c r="CK39" s="3">
        <v>0</v>
      </c>
      <c r="CL39" s="3">
        <v>0</v>
      </c>
      <c r="CM39" s="3">
        <v>0</v>
      </c>
      <c r="CN39" s="3">
        <v>0</v>
      </c>
      <c r="CO39" s="3">
        <v>0</v>
      </c>
      <c r="CP39" s="3">
        <v>0</v>
      </c>
      <c r="CQ39" s="3">
        <v>0</v>
      </c>
      <c r="CR39" s="3">
        <v>0</v>
      </c>
      <c r="CS39" s="3">
        <v>0</v>
      </c>
      <c r="CT39" s="3">
        <v>0</v>
      </c>
      <c r="CU39" s="3">
        <v>317</v>
      </c>
      <c r="CV39" s="3">
        <v>138</v>
      </c>
      <c r="CW39" s="3">
        <v>16</v>
      </c>
      <c r="CX39" s="3">
        <v>38</v>
      </c>
      <c r="CY39" s="3">
        <v>16</v>
      </c>
      <c r="CZ39" s="3">
        <v>100</v>
      </c>
      <c r="DA39" s="3">
        <v>9</v>
      </c>
    </row>
    <row r="40" spans="1:105" x14ac:dyDescent="0.25">
      <c r="A40" s="2" t="s">
        <v>142</v>
      </c>
      <c r="B40" s="3">
        <v>478103</v>
      </c>
      <c r="C40" s="3">
        <v>6735489</v>
      </c>
      <c r="D40" s="3">
        <v>9411957</v>
      </c>
      <c r="E40" s="3">
        <v>92</v>
      </c>
      <c r="F40" s="3">
        <v>43</v>
      </c>
      <c r="G40" s="3">
        <v>49</v>
      </c>
      <c r="H40" s="3">
        <v>48</v>
      </c>
      <c r="I40" s="3">
        <v>2</v>
      </c>
      <c r="J40" s="3">
        <v>2</v>
      </c>
      <c r="K40" s="3">
        <v>4</v>
      </c>
      <c r="L40" s="3">
        <v>4</v>
      </c>
      <c r="M40" s="3">
        <v>1</v>
      </c>
      <c r="N40" s="3">
        <v>2</v>
      </c>
      <c r="O40" s="3">
        <v>4</v>
      </c>
      <c r="P40" s="3">
        <v>3</v>
      </c>
      <c r="Q40" s="3">
        <v>2</v>
      </c>
      <c r="R40" s="3">
        <v>8</v>
      </c>
      <c r="S40" s="3">
        <v>1</v>
      </c>
      <c r="T40" s="3">
        <v>10</v>
      </c>
      <c r="U40" s="3">
        <v>11</v>
      </c>
      <c r="V40" s="3">
        <v>10</v>
      </c>
      <c r="W40" s="3">
        <v>7</v>
      </c>
      <c r="X40" s="3">
        <v>5</v>
      </c>
      <c r="Y40" s="3">
        <v>1</v>
      </c>
      <c r="Z40" s="3">
        <v>6</v>
      </c>
      <c r="AA40" s="3">
        <v>5</v>
      </c>
      <c r="AB40" s="3">
        <v>4</v>
      </c>
      <c r="AC40" s="3">
        <v>79</v>
      </c>
      <c r="AD40" s="3">
        <v>24</v>
      </c>
      <c r="AE40" s="3">
        <v>55</v>
      </c>
      <c r="AF40" s="3">
        <v>3</v>
      </c>
      <c r="AG40" s="3">
        <v>42</v>
      </c>
      <c r="AH40" s="3">
        <v>7</v>
      </c>
      <c r="AI40" s="3">
        <v>3</v>
      </c>
      <c r="AJ40" s="3">
        <v>84</v>
      </c>
      <c r="AK40" s="3">
        <v>19981</v>
      </c>
      <c r="AL40" s="3">
        <v>19909</v>
      </c>
      <c r="AM40" s="3">
        <v>28</v>
      </c>
      <c r="AN40" s="3">
        <v>47</v>
      </c>
      <c r="AO40" s="3">
        <v>9</v>
      </c>
      <c r="AP40" s="3">
        <v>1678363</v>
      </c>
      <c r="AQ40" s="3">
        <v>46</v>
      </c>
      <c r="AR40" s="4">
        <v>2</v>
      </c>
      <c r="AS40" s="4">
        <v>52.6</v>
      </c>
      <c r="AT40" s="3">
        <v>4</v>
      </c>
      <c r="AU40" s="3">
        <v>1</v>
      </c>
      <c r="AV40" s="3">
        <v>7</v>
      </c>
      <c r="AW40" s="3">
        <v>2</v>
      </c>
      <c r="AX40" s="3">
        <v>3</v>
      </c>
      <c r="AY40" s="3">
        <v>4</v>
      </c>
      <c r="AZ40" s="3">
        <v>4</v>
      </c>
      <c r="BA40" s="3">
        <v>21</v>
      </c>
      <c r="BB40" s="3">
        <v>18</v>
      </c>
      <c r="BC40" s="3">
        <v>44</v>
      </c>
      <c r="BD40" s="3">
        <v>1</v>
      </c>
      <c r="BE40" s="3">
        <v>1</v>
      </c>
      <c r="BF40" s="3">
        <v>47</v>
      </c>
      <c r="BG40" s="3">
        <v>35801</v>
      </c>
      <c r="BH40" s="3">
        <v>35816</v>
      </c>
      <c r="BI40" s="3">
        <v>13</v>
      </c>
      <c r="BJ40" s="3">
        <v>29</v>
      </c>
      <c r="BK40" s="3">
        <v>5</v>
      </c>
      <c r="BL40" s="3">
        <v>1682661</v>
      </c>
      <c r="BM40" s="3">
        <v>0</v>
      </c>
      <c r="BN40" s="3">
        <v>52</v>
      </c>
      <c r="BO40" s="3">
        <v>5</v>
      </c>
      <c r="BP40" s="3">
        <v>47</v>
      </c>
      <c r="BQ40" s="3">
        <v>46</v>
      </c>
      <c r="BR40" s="4">
        <v>107.4</v>
      </c>
      <c r="BS40" s="3">
        <v>46</v>
      </c>
      <c r="BT40" s="3">
        <v>0</v>
      </c>
      <c r="BU40" s="3">
        <v>9</v>
      </c>
      <c r="BV40" s="5" t="s">
        <v>131</v>
      </c>
      <c r="BW40" s="5" t="s">
        <v>131</v>
      </c>
      <c r="BX40" s="5" t="s">
        <v>131</v>
      </c>
      <c r="BY40" s="5" t="s">
        <v>131</v>
      </c>
      <c r="BZ40" s="5" t="s">
        <v>131</v>
      </c>
      <c r="CA40" s="5" t="s">
        <v>131</v>
      </c>
      <c r="CB40" s="5" t="s">
        <v>131</v>
      </c>
      <c r="CC40" s="5" t="s">
        <v>131</v>
      </c>
      <c r="CD40" s="5" t="s">
        <v>131</v>
      </c>
      <c r="CE40" s="5" t="s">
        <v>131</v>
      </c>
      <c r="CF40" s="5" t="s">
        <v>131</v>
      </c>
      <c r="CG40" s="5" t="s">
        <v>131</v>
      </c>
      <c r="CH40" s="5" t="s">
        <v>131</v>
      </c>
      <c r="CI40" s="5" t="s">
        <v>131</v>
      </c>
      <c r="CJ40" s="5" t="s">
        <v>131</v>
      </c>
      <c r="CK40" s="5" t="s">
        <v>131</v>
      </c>
      <c r="CL40" s="5" t="s">
        <v>131</v>
      </c>
      <c r="CM40" s="5" t="s">
        <v>131</v>
      </c>
      <c r="CN40" s="5" t="s">
        <v>131</v>
      </c>
      <c r="CO40" s="5" t="s">
        <v>131</v>
      </c>
      <c r="CP40" s="5" t="s">
        <v>131</v>
      </c>
      <c r="CQ40" s="5" t="s">
        <v>131</v>
      </c>
      <c r="CR40" s="5" t="s">
        <v>131</v>
      </c>
      <c r="CS40" s="5" t="s">
        <v>131</v>
      </c>
      <c r="CT40" s="5" t="s">
        <v>131</v>
      </c>
      <c r="CU40" s="3">
        <v>97</v>
      </c>
      <c r="CV40" s="3">
        <v>43</v>
      </c>
      <c r="CW40" s="3">
        <v>9</v>
      </c>
      <c r="CX40" s="3">
        <v>11</v>
      </c>
      <c r="CY40" s="3">
        <v>5</v>
      </c>
      <c r="CZ40" s="3">
        <v>26</v>
      </c>
      <c r="DA40" s="3">
        <v>3</v>
      </c>
    </row>
    <row r="41" spans="1:105" x14ac:dyDescent="0.25">
      <c r="A41" s="2" t="s">
        <v>143</v>
      </c>
      <c r="B41" s="3">
        <v>476920</v>
      </c>
      <c r="C41" s="3">
        <v>6725052</v>
      </c>
      <c r="D41" s="3">
        <v>28817983</v>
      </c>
      <c r="E41" s="3">
        <v>153</v>
      </c>
      <c r="F41" s="3">
        <v>68</v>
      </c>
      <c r="G41" s="3">
        <v>85</v>
      </c>
      <c r="H41" s="3">
        <v>48</v>
      </c>
      <c r="I41" s="3">
        <v>5</v>
      </c>
      <c r="J41" s="3">
        <v>7</v>
      </c>
      <c r="K41" s="3">
        <v>7</v>
      </c>
      <c r="L41" s="3">
        <v>5</v>
      </c>
      <c r="M41" s="3">
        <v>6</v>
      </c>
      <c r="N41" s="3">
        <v>3</v>
      </c>
      <c r="O41" s="3">
        <v>2</v>
      </c>
      <c r="P41" s="3">
        <v>2</v>
      </c>
      <c r="Q41" s="3">
        <v>10</v>
      </c>
      <c r="R41" s="3">
        <v>3</v>
      </c>
      <c r="S41" s="3">
        <v>5</v>
      </c>
      <c r="T41" s="3">
        <v>15</v>
      </c>
      <c r="U41" s="3">
        <v>9</v>
      </c>
      <c r="V41" s="3">
        <v>15</v>
      </c>
      <c r="W41" s="3">
        <v>15</v>
      </c>
      <c r="X41" s="3">
        <v>12</v>
      </c>
      <c r="Y41" s="3">
        <v>12</v>
      </c>
      <c r="Z41" s="3">
        <v>12</v>
      </c>
      <c r="AA41" s="3">
        <v>4</v>
      </c>
      <c r="AB41" s="3">
        <v>4</v>
      </c>
      <c r="AC41" s="3">
        <v>123</v>
      </c>
      <c r="AD41" s="3">
        <v>33</v>
      </c>
      <c r="AE41" s="3">
        <v>90</v>
      </c>
      <c r="AF41" s="3">
        <v>2</v>
      </c>
      <c r="AG41" s="3">
        <v>77</v>
      </c>
      <c r="AH41" s="3">
        <v>7</v>
      </c>
      <c r="AI41" s="3">
        <v>4</v>
      </c>
      <c r="AJ41" s="3">
        <v>133</v>
      </c>
      <c r="AK41" s="3">
        <v>23173</v>
      </c>
      <c r="AL41" s="3">
        <v>20647</v>
      </c>
      <c r="AM41" s="3">
        <v>30</v>
      </c>
      <c r="AN41" s="3">
        <v>73</v>
      </c>
      <c r="AO41" s="3">
        <v>30</v>
      </c>
      <c r="AP41" s="3">
        <v>3082049</v>
      </c>
      <c r="AQ41" s="3">
        <v>74</v>
      </c>
      <c r="AR41" s="4">
        <v>2.1</v>
      </c>
      <c r="AS41" s="4">
        <v>57.7</v>
      </c>
      <c r="AT41" s="3">
        <v>2</v>
      </c>
      <c r="AU41" s="3">
        <v>0</v>
      </c>
      <c r="AV41" s="3">
        <v>15</v>
      </c>
      <c r="AW41" s="3">
        <v>3</v>
      </c>
      <c r="AX41" s="3">
        <v>7</v>
      </c>
      <c r="AY41" s="3">
        <v>6</v>
      </c>
      <c r="AZ41" s="3">
        <v>7</v>
      </c>
      <c r="BA41" s="3">
        <v>28</v>
      </c>
      <c r="BB41" s="3">
        <v>32</v>
      </c>
      <c r="BC41" s="3">
        <v>72</v>
      </c>
      <c r="BD41" s="3">
        <v>1</v>
      </c>
      <c r="BE41" s="3">
        <v>1</v>
      </c>
      <c r="BF41" s="3">
        <v>75</v>
      </c>
      <c r="BG41" s="3">
        <v>41333</v>
      </c>
      <c r="BH41" s="3">
        <v>35850</v>
      </c>
      <c r="BI41" s="3">
        <v>20</v>
      </c>
      <c r="BJ41" s="3">
        <v>34</v>
      </c>
      <c r="BK41" s="3">
        <v>21</v>
      </c>
      <c r="BL41" s="3">
        <v>3099985</v>
      </c>
      <c r="BM41" s="3">
        <v>19</v>
      </c>
      <c r="BN41" s="3">
        <v>98</v>
      </c>
      <c r="BO41" s="3">
        <v>12</v>
      </c>
      <c r="BP41" s="3">
        <v>86</v>
      </c>
      <c r="BQ41" s="3">
        <v>81</v>
      </c>
      <c r="BR41" s="4">
        <v>116.6</v>
      </c>
      <c r="BS41" s="3">
        <v>81</v>
      </c>
      <c r="BT41" s="3">
        <v>0</v>
      </c>
      <c r="BU41" s="3">
        <v>34</v>
      </c>
      <c r="BV41" s="3">
        <v>18</v>
      </c>
      <c r="BW41" s="3">
        <v>4</v>
      </c>
      <c r="BX41" s="3">
        <v>12</v>
      </c>
      <c r="BY41" s="3">
        <v>18</v>
      </c>
      <c r="BZ41" s="3">
        <v>0</v>
      </c>
      <c r="CA41" s="3">
        <v>4</v>
      </c>
      <c r="CB41" s="3">
        <v>0</v>
      </c>
      <c r="CC41" s="3">
        <v>0</v>
      </c>
      <c r="CD41" s="3">
        <v>0</v>
      </c>
      <c r="CE41" s="3">
        <v>0</v>
      </c>
      <c r="CF41" s="3">
        <v>0</v>
      </c>
      <c r="CG41" s="3">
        <v>0</v>
      </c>
      <c r="CH41" s="3">
        <v>0</v>
      </c>
      <c r="CI41" s="3">
        <v>1</v>
      </c>
      <c r="CJ41" s="3">
        <v>0</v>
      </c>
      <c r="CK41" s="3">
        <v>0</v>
      </c>
      <c r="CL41" s="3">
        <v>0</v>
      </c>
      <c r="CM41" s="3">
        <v>0</v>
      </c>
      <c r="CN41" s="3">
        <v>0</v>
      </c>
      <c r="CO41" s="3">
        <v>11</v>
      </c>
      <c r="CP41" s="3">
        <v>0</v>
      </c>
      <c r="CQ41" s="3">
        <v>0</v>
      </c>
      <c r="CR41" s="3">
        <v>0</v>
      </c>
      <c r="CS41" s="3">
        <v>0</v>
      </c>
      <c r="CT41" s="3">
        <v>0</v>
      </c>
      <c r="CU41" s="3">
        <v>162</v>
      </c>
      <c r="CV41" s="3">
        <v>70</v>
      </c>
      <c r="CW41" s="3">
        <v>8</v>
      </c>
      <c r="CX41" s="3">
        <v>22</v>
      </c>
      <c r="CY41" s="3">
        <v>12</v>
      </c>
      <c r="CZ41" s="3">
        <v>48</v>
      </c>
      <c r="DA41" s="3">
        <v>2</v>
      </c>
    </row>
    <row r="42" spans="1:105" x14ac:dyDescent="0.25">
      <c r="A42" s="2" t="s">
        <v>144</v>
      </c>
      <c r="B42" s="3">
        <v>470313</v>
      </c>
      <c r="C42" s="3">
        <v>6731888</v>
      </c>
      <c r="D42" s="3">
        <v>166322117</v>
      </c>
      <c r="E42" s="3">
        <v>2330</v>
      </c>
      <c r="F42" s="3">
        <v>1197</v>
      </c>
      <c r="G42" s="3">
        <v>1133</v>
      </c>
      <c r="H42" s="3">
        <v>50</v>
      </c>
      <c r="I42" s="3">
        <v>45</v>
      </c>
      <c r="J42" s="3">
        <v>71</v>
      </c>
      <c r="K42" s="3">
        <v>136</v>
      </c>
      <c r="L42" s="3">
        <v>60</v>
      </c>
      <c r="M42" s="3">
        <v>57</v>
      </c>
      <c r="N42" s="3">
        <v>44</v>
      </c>
      <c r="O42" s="3">
        <v>64</v>
      </c>
      <c r="P42" s="3">
        <v>74</v>
      </c>
      <c r="Q42" s="3">
        <v>109</v>
      </c>
      <c r="R42" s="3">
        <v>106</v>
      </c>
      <c r="S42" s="3">
        <v>95</v>
      </c>
      <c r="T42" s="3">
        <v>121</v>
      </c>
      <c r="U42" s="3">
        <v>162</v>
      </c>
      <c r="V42" s="3">
        <v>208</v>
      </c>
      <c r="W42" s="3">
        <v>205</v>
      </c>
      <c r="X42" s="3">
        <v>207</v>
      </c>
      <c r="Y42" s="3">
        <v>160</v>
      </c>
      <c r="Z42" s="3">
        <v>133</v>
      </c>
      <c r="AA42" s="3">
        <v>127</v>
      </c>
      <c r="AB42" s="3">
        <v>146</v>
      </c>
      <c r="AC42" s="3">
        <v>1961</v>
      </c>
      <c r="AD42" s="3">
        <v>667</v>
      </c>
      <c r="AE42" s="3">
        <v>1294</v>
      </c>
      <c r="AF42" s="3">
        <v>60</v>
      </c>
      <c r="AG42" s="3">
        <v>1006</v>
      </c>
      <c r="AH42" s="3">
        <v>151</v>
      </c>
      <c r="AI42" s="3">
        <v>77</v>
      </c>
      <c r="AJ42" s="3">
        <v>1980</v>
      </c>
      <c r="AK42" s="3">
        <v>21281</v>
      </c>
      <c r="AL42" s="3">
        <v>18178</v>
      </c>
      <c r="AM42" s="3">
        <v>471</v>
      </c>
      <c r="AN42" s="3">
        <v>1239</v>
      </c>
      <c r="AO42" s="3">
        <v>270</v>
      </c>
      <c r="AP42" s="3">
        <v>42135897</v>
      </c>
      <c r="AQ42" s="3">
        <v>1181</v>
      </c>
      <c r="AR42" s="4">
        <v>1.9</v>
      </c>
      <c r="AS42" s="4">
        <v>49.1</v>
      </c>
      <c r="AT42" s="3">
        <v>52</v>
      </c>
      <c r="AU42" s="3">
        <v>16</v>
      </c>
      <c r="AV42" s="3">
        <v>201</v>
      </c>
      <c r="AW42" s="3">
        <v>39</v>
      </c>
      <c r="AX42" s="3">
        <v>82</v>
      </c>
      <c r="AY42" s="3">
        <v>89</v>
      </c>
      <c r="AZ42" s="3">
        <v>92</v>
      </c>
      <c r="BA42" s="3">
        <v>446</v>
      </c>
      <c r="BB42" s="3">
        <v>538</v>
      </c>
      <c r="BC42" s="3">
        <v>904</v>
      </c>
      <c r="BD42" s="3">
        <v>252</v>
      </c>
      <c r="BE42" s="3">
        <v>25</v>
      </c>
      <c r="BF42" s="3">
        <v>1193</v>
      </c>
      <c r="BG42" s="3">
        <v>34129</v>
      </c>
      <c r="BH42" s="3">
        <v>27839</v>
      </c>
      <c r="BI42" s="3">
        <v>396</v>
      </c>
      <c r="BJ42" s="3">
        <v>643</v>
      </c>
      <c r="BK42" s="3">
        <v>154</v>
      </c>
      <c r="BL42" s="3">
        <v>40715308</v>
      </c>
      <c r="BM42" s="3">
        <v>65</v>
      </c>
      <c r="BN42" s="3">
        <v>1020</v>
      </c>
      <c r="BO42" s="3">
        <v>145</v>
      </c>
      <c r="BP42" s="3">
        <v>875</v>
      </c>
      <c r="BQ42" s="3">
        <v>1300</v>
      </c>
      <c r="BR42" s="4">
        <v>90.4</v>
      </c>
      <c r="BS42" s="3">
        <v>1091</v>
      </c>
      <c r="BT42" s="3">
        <v>209</v>
      </c>
      <c r="BU42" s="3">
        <v>646</v>
      </c>
      <c r="BV42" s="3">
        <v>91</v>
      </c>
      <c r="BW42" s="3">
        <v>184</v>
      </c>
      <c r="BX42" s="3">
        <v>371</v>
      </c>
      <c r="BY42" s="3">
        <v>91</v>
      </c>
      <c r="BZ42" s="3">
        <v>0</v>
      </c>
      <c r="CA42" s="3">
        <v>16</v>
      </c>
      <c r="CB42" s="3">
        <v>46</v>
      </c>
      <c r="CC42" s="3">
        <v>0</v>
      </c>
      <c r="CD42" s="3">
        <v>122</v>
      </c>
      <c r="CE42" s="3">
        <v>41</v>
      </c>
      <c r="CF42" s="3">
        <v>26</v>
      </c>
      <c r="CG42" s="3">
        <v>16</v>
      </c>
      <c r="CH42" s="3">
        <v>3</v>
      </c>
      <c r="CI42" s="3">
        <v>17</v>
      </c>
      <c r="CJ42" s="3">
        <v>0</v>
      </c>
      <c r="CK42" s="3">
        <v>6</v>
      </c>
      <c r="CL42" s="3">
        <v>11</v>
      </c>
      <c r="CM42" s="3">
        <v>6</v>
      </c>
      <c r="CN42" s="3">
        <v>62</v>
      </c>
      <c r="CO42" s="3">
        <v>160</v>
      </c>
      <c r="CP42" s="3">
        <v>1</v>
      </c>
      <c r="CQ42" s="3">
        <v>22</v>
      </c>
      <c r="CR42" s="3">
        <v>0</v>
      </c>
      <c r="CS42" s="3">
        <v>0</v>
      </c>
      <c r="CT42" s="3">
        <v>0</v>
      </c>
      <c r="CU42" s="3">
        <v>2355</v>
      </c>
      <c r="CV42" s="3">
        <v>836</v>
      </c>
      <c r="CW42" s="3">
        <v>131</v>
      </c>
      <c r="CX42" s="3">
        <v>297</v>
      </c>
      <c r="CY42" s="3">
        <v>114</v>
      </c>
      <c r="CZ42" s="3">
        <v>927</v>
      </c>
      <c r="DA42" s="3">
        <v>50</v>
      </c>
    </row>
    <row r="43" spans="1:105" x14ac:dyDescent="0.25">
      <c r="A43" s="2" t="s">
        <v>145</v>
      </c>
      <c r="B43" s="3">
        <v>471298</v>
      </c>
      <c r="C43" s="3">
        <v>6724792</v>
      </c>
      <c r="D43" s="3">
        <v>23219140</v>
      </c>
      <c r="E43" s="3">
        <v>131</v>
      </c>
      <c r="F43" s="3">
        <v>54</v>
      </c>
      <c r="G43" s="3">
        <v>77</v>
      </c>
      <c r="H43" s="3">
        <v>49</v>
      </c>
      <c r="I43" s="3">
        <v>1</v>
      </c>
      <c r="J43" s="3">
        <v>0</v>
      </c>
      <c r="K43" s="3">
        <v>6</v>
      </c>
      <c r="L43" s="3">
        <v>9</v>
      </c>
      <c r="M43" s="3">
        <v>4</v>
      </c>
      <c r="N43" s="3">
        <v>3</v>
      </c>
      <c r="O43" s="3">
        <v>4</v>
      </c>
      <c r="P43" s="3">
        <v>5</v>
      </c>
      <c r="Q43" s="3">
        <v>5</v>
      </c>
      <c r="R43" s="3">
        <v>5</v>
      </c>
      <c r="S43" s="3">
        <v>9</v>
      </c>
      <c r="T43" s="3">
        <v>7</v>
      </c>
      <c r="U43" s="3">
        <v>15</v>
      </c>
      <c r="V43" s="3">
        <v>11</v>
      </c>
      <c r="W43" s="3">
        <v>15</v>
      </c>
      <c r="X43" s="3">
        <v>12</v>
      </c>
      <c r="Y43" s="3">
        <v>2</v>
      </c>
      <c r="Z43" s="3">
        <v>4</v>
      </c>
      <c r="AA43" s="3">
        <v>7</v>
      </c>
      <c r="AB43" s="3">
        <v>7</v>
      </c>
      <c r="AC43" s="3">
        <v>111</v>
      </c>
      <c r="AD43" s="3">
        <v>34</v>
      </c>
      <c r="AE43" s="3">
        <v>77</v>
      </c>
      <c r="AF43" s="3">
        <v>6</v>
      </c>
      <c r="AG43" s="3">
        <v>63</v>
      </c>
      <c r="AH43" s="3">
        <v>5</v>
      </c>
      <c r="AI43" s="3">
        <v>3</v>
      </c>
      <c r="AJ43" s="3">
        <v>115</v>
      </c>
      <c r="AK43" s="3">
        <v>19508</v>
      </c>
      <c r="AL43" s="3">
        <v>16848</v>
      </c>
      <c r="AM43" s="3">
        <v>42</v>
      </c>
      <c r="AN43" s="3">
        <v>54</v>
      </c>
      <c r="AO43" s="3">
        <v>19</v>
      </c>
      <c r="AP43" s="3">
        <v>2243427</v>
      </c>
      <c r="AQ43" s="3">
        <v>61</v>
      </c>
      <c r="AR43" s="4">
        <v>2.1</v>
      </c>
      <c r="AS43" s="4">
        <v>55</v>
      </c>
      <c r="AT43" s="3">
        <v>1</v>
      </c>
      <c r="AU43" s="3">
        <v>2</v>
      </c>
      <c r="AV43" s="3">
        <v>10</v>
      </c>
      <c r="AW43" s="3">
        <v>1</v>
      </c>
      <c r="AX43" s="3">
        <v>1</v>
      </c>
      <c r="AY43" s="3">
        <v>3</v>
      </c>
      <c r="AZ43" s="3">
        <v>8</v>
      </c>
      <c r="BA43" s="3">
        <v>28</v>
      </c>
      <c r="BB43" s="3">
        <v>23</v>
      </c>
      <c r="BC43" s="3">
        <v>58</v>
      </c>
      <c r="BD43" s="3">
        <v>2</v>
      </c>
      <c r="BE43" s="3">
        <v>1</v>
      </c>
      <c r="BF43" s="3">
        <v>62</v>
      </c>
      <c r="BG43" s="3">
        <v>36352</v>
      </c>
      <c r="BH43" s="3">
        <v>29125</v>
      </c>
      <c r="BI43" s="3">
        <v>23</v>
      </c>
      <c r="BJ43" s="3">
        <v>28</v>
      </c>
      <c r="BK43" s="3">
        <v>11</v>
      </c>
      <c r="BL43" s="3">
        <v>2253801</v>
      </c>
      <c r="BM43" s="3">
        <v>22</v>
      </c>
      <c r="BN43" s="3">
        <v>77</v>
      </c>
      <c r="BO43" s="3">
        <v>5</v>
      </c>
      <c r="BP43" s="3">
        <v>72</v>
      </c>
      <c r="BQ43" s="3">
        <v>64</v>
      </c>
      <c r="BR43" s="4">
        <v>116.2</v>
      </c>
      <c r="BS43" s="3">
        <v>64</v>
      </c>
      <c r="BT43" s="3">
        <v>0</v>
      </c>
      <c r="BU43" s="3">
        <v>20</v>
      </c>
      <c r="BV43" s="3">
        <v>17</v>
      </c>
      <c r="BW43" s="3">
        <v>2</v>
      </c>
      <c r="BX43" s="3">
        <v>1</v>
      </c>
      <c r="BY43" s="3">
        <v>17</v>
      </c>
      <c r="BZ43" s="3">
        <v>0</v>
      </c>
      <c r="CA43" s="3">
        <v>0</v>
      </c>
      <c r="CB43" s="3">
        <v>0</v>
      </c>
      <c r="CC43" s="3">
        <v>0</v>
      </c>
      <c r="CD43" s="3">
        <v>2</v>
      </c>
      <c r="CE43" s="3">
        <v>0</v>
      </c>
      <c r="CF43" s="3">
        <v>1</v>
      </c>
      <c r="CG43" s="3">
        <v>0</v>
      </c>
      <c r="CH43" s="3">
        <v>0</v>
      </c>
      <c r="CI43" s="3">
        <v>0</v>
      </c>
      <c r="CJ43" s="3">
        <v>0</v>
      </c>
      <c r="CK43" s="3">
        <v>0</v>
      </c>
      <c r="CL43" s="3">
        <v>0</v>
      </c>
      <c r="CM43" s="3">
        <v>0</v>
      </c>
      <c r="CN43" s="3">
        <v>0</v>
      </c>
      <c r="CO43" s="3">
        <v>0</v>
      </c>
      <c r="CP43" s="3">
        <v>0</v>
      </c>
      <c r="CQ43" s="3">
        <v>0</v>
      </c>
      <c r="CR43" s="3">
        <v>0</v>
      </c>
      <c r="CS43" s="3">
        <v>0</v>
      </c>
      <c r="CT43" s="3">
        <v>0</v>
      </c>
      <c r="CU43" s="3">
        <v>135</v>
      </c>
      <c r="CV43" s="3">
        <v>59</v>
      </c>
      <c r="CW43" s="3">
        <v>9</v>
      </c>
      <c r="CX43" s="3">
        <v>15</v>
      </c>
      <c r="CY43" s="3">
        <v>8</v>
      </c>
      <c r="CZ43" s="3">
        <v>39</v>
      </c>
      <c r="DA43" s="3">
        <v>5</v>
      </c>
    </row>
    <row r="44" spans="1:105" x14ac:dyDescent="0.25">
      <c r="A44" s="2" t="s">
        <v>146</v>
      </c>
      <c r="B44" s="3">
        <v>463148</v>
      </c>
      <c r="C44" s="3">
        <v>6767502</v>
      </c>
      <c r="D44" s="3">
        <v>53730746</v>
      </c>
      <c r="E44" s="3">
        <v>201</v>
      </c>
      <c r="F44" s="3">
        <v>97</v>
      </c>
      <c r="G44" s="3">
        <v>104</v>
      </c>
      <c r="H44" s="3">
        <v>47</v>
      </c>
      <c r="I44" s="3">
        <v>4</v>
      </c>
      <c r="J44" s="3">
        <v>6</v>
      </c>
      <c r="K44" s="3">
        <v>14</v>
      </c>
      <c r="L44" s="3">
        <v>7</v>
      </c>
      <c r="M44" s="3">
        <v>2</v>
      </c>
      <c r="N44" s="3">
        <v>6</v>
      </c>
      <c r="O44" s="3">
        <v>5</v>
      </c>
      <c r="P44" s="3">
        <v>6</v>
      </c>
      <c r="Q44" s="3">
        <v>9</v>
      </c>
      <c r="R44" s="3">
        <v>4</v>
      </c>
      <c r="S44" s="3">
        <v>11</v>
      </c>
      <c r="T44" s="3">
        <v>14</v>
      </c>
      <c r="U44" s="3">
        <v>23</v>
      </c>
      <c r="V44" s="3">
        <v>18</v>
      </c>
      <c r="W44" s="3">
        <v>20</v>
      </c>
      <c r="X44" s="3">
        <v>15</v>
      </c>
      <c r="Y44" s="3">
        <v>18</v>
      </c>
      <c r="Z44" s="3">
        <v>9</v>
      </c>
      <c r="AA44" s="3">
        <v>2</v>
      </c>
      <c r="AB44" s="3">
        <v>8</v>
      </c>
      <c r="AC44" s="3">
        <v>168</v>
      </c>
      <c r="AD44" s="3">
        <v>40</v>
      </c>
      <c r="AE44" s="3">
        <v>128</v>
      </c>
      <c r="AF44" s="3">
        <v>7</v>
      </c>
      <c r="AG44" s="3">
        <v>99</v>
      </c>
      <c r="AH44" s="3">
        <v>10</v>
      </c>
      <c r="AI44" s="3">
        <v>12</v>
      </c>
      <c r="AJ44" s="3">
        <v>172</v>
      </c>
      <c r="AK44" s="3">
        <v>23465</v>
      </c>
      <c r="AL44" s="3">
        <v>23025</v>
      </c>
      <c r="AM44" s="3">
        <v>40</v>
      </c>
      <c r="AN44" s="3">
        <v>94</v>
      </c>
      <c r="AO44" s="3">
        <v>38</v>
      </c>
      <c r="AP44" s="3">
        <v>4035928</v>
      </c>
      <c r="AQ44" s="3">
        <v>94</v>
      </c>
      <c r="AR44" s="4">
        <v>2.1</v>
      </c>
      <c r="AS44" s="4">
        <v>51.4</v>
      </c>
      <c r="AT44" s="3">
        <v>0</v>
      </c>
      <c r="AU44" s="3">
        <v>0</v>
      </c>
      <c r="AV44" s="3">
        <v>17</v>
      </c>
      <c r="AW44" s="3">
        <v>4</v>
      </c>
      <c r="AX44" s="3">
        <v>8</v>
      </c>
      <c r="AY44" s="3">
        <v>8</v>
      </c>
      <c r="AZ44" s="3">
        <v>7</v>
      </c>
      <c r="BA44" s="3">
        <v>37</v>
      </c>
      <c r="BB44" s="3">
        <v>41</v>
      </c>
      <c r="BC44" s="3">
        <v>86</v>
      </c>
      <c r="BD44" s="3">
        <v>8</v>
      </c>
      <c r="BE44" s="3">
        <v>0</v>
      </c>
      <c r="BF44" s="3">
        <v>94</v>
      </c>
      <c r="BG44" s="3">
        <v>42783</v>
      </c>
      <c r="BH44" s="3">
        <v>38160</v>
      </c>
      <c r="BI44" s="3">
        <v>16</v>
      </c>
      <c r="BJ44" s="3">
        <v>54</v>
      </c>
      <c r="BK44" s="3">
        <v>24</v>
      </c>
      <c r="BL44" s="3">
        <v>4021644</v>
      </c>
      <c r="BM44" s="3">
        <v>133</v>
      </c>
      <c r="BN44" s="3">
        <v>128</v>
      </c>
      <c r="BO44" s="3">
        <v>15</v>
      </c>
      <c r="BP44" s="3">
        <v>113</v>
      </c>
      <c r="BQ44" s="3">
        <v>99</v>
      </c>
      <c r="BR44" s="4">
        <v>108.5</v>
      </c>
      <c r="BS44" s="3">
        <v>99</v>
      </c>
      <c r="BT44" s="3">
        <v>0</v>
      </c>
      <c r="BU44" s="3">
        <v>37</v>
      </c>
      <c r="BV44" s="3">
        <v>14</v>
      </c>
      <c r="BW44" s="3">
        <v>8</v>
      </c>
      <c r="BX44" s="3">
        <v>15</v>
      </c>
      <c r="BY44" s="3">
        <v>14</v>
      </c>
      <c r="BZ44" s="3">
        <v>1</v>
      </c>
      <c r="CA44" s="3">
        <v>0</v>
      </c>
      <c r="CB44" s="3">
        <v>0</v>
      </c>
      <c r="CC44" s="3">
        <v>1</v>
      </c>
      <c r="CD44" s="3">
        <v>6</v>
      </c>
      <c r="CE44" s="3">
        <v>8</v>
      </c>
      <c r="CF44" s="3">
        <v>4</v>
      </c>
      <c r="CG44" s="3">
        <v>2</v>
      </c>
      <c r="CH44" s="3">
        <v>0</v>
      </c>
      <c r="CI44" s="3">
        <v>0</v>
      </c>
      <c r="CJ44" s="3">
        <v>0</v>
      </c>
      <c r="CK44" s="3">
        <v>0</v>
      </c>
      <c r="CL44" s="3">
        <v>0</v>
      </c>
      <c r="CM44" s="3">
        <v>0</v>
      </c>
      <c r="CN44" s="3">
        <v>0</v>
      </c>
      <c r="CO44" s="3">
        <v>0</v>
      </c>
      <c r="CP44" s="3">
        <v>1</v>
      </c>
      <c r="CQ44" s="3">
        <v>0</v>
      </c>
      <c r="CR44" s="3">
        <v>0</v>
      </c>
      <c r="CS44" s="3">
        <v>0</v>
      </c>
      <c r="CT44" s="3">
        <v>0</v>
      </c>
      <c r="CU44" s="3">
        <v>214</v>
      </c>
      <c r="CV44" s="3">
        <v>89</v>
      </c>
      <c r="CW44" s="3">
        <v>10</v>
      </c>
      <c r="CX44" s="3">
        <v>33</v>
      </c>
      <c r="CY44" s="3">
        <v>13</v>
      </c>
      <c r="CZ44" s="3">
        <v>65</v>
      </c>
      <c r="DA44" s="3">
        <v>4</v>
      </c>
    </row>
    <row r="45" spans="1:105" x14ac:dyDescent="0.25">
      <c r="A45" s="2" t="s">
        <v>147</v>
      </c>
      <c r="B45" s="3">
        <v>469193</v>
      </c>
      <c r="C45" s="3">
        <v>6776429</v>
      </c>
      <c r="D45" s="3">
        <v>275617048</v>
      </c>
      <c r="E45" s="3">
        <v>1101</v>
      </c>
      <c r="F45" s="3">
        <v>550</v>
      </c>
      <c r="G45" s="3">
        <v>551</v>
      </c>
      <c r="H45" s="3">
        <v>50</v>
      </c>
      <c r="I45" s="3">
        <v>27</v>
      </c>
      <c r="J45" s="3">
        <v>35</v>
      </c>
      <c r="K45" s="3">
        <v>65</v>
      </c>
      <c r="L45" s="3">
        <v>37</v>
      </c>
      <c r="M45" s="3">
        <v>16</v>
      </c>
      <c r="N45" s="3">
        <v>12</v>
      </c>
      <c r="O45" s="3">
        <v>20</v>
      </c>
      <c r="P45" s="3">
        <v>29</v>
      </c>
      <c r="Q45" s="3">
        <v>42</v>
      </c>
      <c r="R45" s="3">
        <v>72</v>
      </c>
      <c r="S45" s="3">
        <v>43</v>
      </c>
      <c r="T45" s="3">
        <v>59</v>
      </c>
      <c r="U45" s="3">
        <v>80</v>
      </c>
      <c r="V45" s="3">
        <v>89</v>
      </c>
      <c r="W45" s="3">
        <v>100</v>
      </c>
      <c r="X45" s="3">
        <v>115</v>
      </c>
      <c r="Y45" s="3">
        <v>92</v>
      </c>
      <c r="Z45" s="3">
        <v>58</v>
      </c>
      <c r="AA45" s="3">
        <v>43</v>
      </c>
      <c r="AB45" s="3">
        <v>67</v>
      </c>
      <c r="AC45" s="3">
        <v>921</v>
      </c>
      <c r="AD45" s="3">
        <v>329</v>
      </c>
      <c r="AE45" s="3">
        <v>592</v>
      </c>
      <c r="AF45" s="3">
        <v>28</v>
      </c>
      <c r="AG45" s="3">
        <v>454</v>
      </c>
      <c r="AH45" s="3">
        <v>72</v>
      </c>
      <c r="AI45" s="3">
        <v>38</v>
      </c>
      <c r="AJ45" s="3">
        <v>925</v>
      </c>
      <c r="AK45" s="3">
        <v>22042</v>
      </c>
      <c r="AL45" s="3">
        <v>18738</v>
      </c>
      <c r="AM45" s="3">
        <v>234</v>
      </c>
      <c r="AN45" s="3">
        <v>539</v>
      </c>
      <c r="AO45" s="3">
        <v>152</v>
      </c>
      <c r="AP45" s="3">
        <v>20389216</v>
      </c>
      <c r="AQ45" s="3">
        <v>557</v>
      </c>
      <c r="AR45" s="4">
        <v>1.9</v>
      </c>
      <c r="AS45" s="4">
        <v>47.4</v>
      </c>
      <c r="AT45" s="3">
        <v>1</v>
      </c>
      <c r="AU45" s="3">
        <v>7</v>
      </c>
      <c r="AV45" s="3">
        <v>94</v>
      </c>
      <c r="AW45" s="3">
        <v>25</v>
      </c>
      <c r="AX45" s="3">
        <v>39</v>
      </c>
      <c r="AY45" s="3">
        <v>48</v>
      </c>
      <c r="AZ45" s="3">
        <v>42</v>
      </c>
      <c r="BA45" s="3">
        <v>208</v>
      </c>
      <c r="BB45" s="3">
        <v>260</v>
      </c>
      <c r="BC45" s="3">
        <v>455</v>
      </c>
      <c r="BD45" s="3">
        <v>90</v>
      </c>
      <c r="BE45" s="3">
        <v>12</v>
      </c>
      <c r="BF45" s="3">
        <v>546</v>
      </c>
      <c r="BG45" s="3">
        <v>36540</v>
      </c>
      <c r="BH45" s="3">
        <v>30553</v>
      </c>
      <c r="BI45" s="3">
        <v>161</v>
      </c>
      <c r="BJ45" s="3">
        <v>297</v>
      </c>
      <c r="BK45" s="3">
        <v>88</v>
      </c>
      <c r="BL45" s="3">
        <v>19950584</v>
      </c>
      <c r="BM45" s="3">
        <v>1602</v>
      </c>
      <c r="BN45" s="3">
        <v>648</v>
      </c>
      <c r="BO45" s="3">
        <v>100</v>
      </c>
      <c r="BP45" s="3">
        <v>548</v>
      </c>
      <c r="BQ45" s="3">
        <v>655</v>
      </c>
      <c r="BR45" s="4">
        <v>87.2</v>
      </c>
      <c r="BS45" s="3">
        <v>655</v>
      </c>
      <c r="BT45" s="3">
        <v>0</v>
      </c>
      <c r="BU45" s="3">
        <v>232</v>
      </c>
      <c r="BV45" s="3">
        <v>38</v>
      </c>
      <c r="BW45" s="3">
        <v>51</v>
      </c>
      <c r="BX45" s="3">
        <v>143</v>
      </c>
      <c r="BY45" s="3">
        <v>38</v>
      </c>
      <c r="BZ45" s="3">
        <v>0</v>
      </c>
      <c r="CA45" s="3">
        <v>2</v>
      </c>
      <c r="CB45" s="3">
        <v>0</v>
      </c>
      <c r="CC45" s="3">
        <v>1</v>
      </c>
      <c r="CD45" s="3">
        <v>48</v>
      </c>
      <c r="CE45" s="3">
        <v>18</v>
      </c>
      <c r="CF45" s="3">
        <v>12</v>
      </c>
      <c r="CG45" s="3">
        <v>1</v>
      </c>
      <c r="CH45" s="3">
        <v>4</v>
      </c>
      <c r="CI45" s="3">
        <v>0</v>
      </c>
      <c r="CJ45" s="3">
        <v>1</v>
      </c>
      <c r="CK45" s="3">
        <v>8</v>
      </c>
      <c r="CL45" s="3">
        <v>4</v>
      </c>
      <c r="CM45" s="3">
        <v>4</v>
      </c>
      <c r="CN45" s="3">
        <v>16</v>
      </c>
      <c r="CO45" s="3">
        <v>58</v>
      </c>
      <c r="CP45" s="3">
        <v>1</v>
      </c>
      <c r="CQ45" s="3">
        <v>16</v>
      </c>
      <c r="CR45" s="3">
        <v>0</v>
      </c>
      <c r="CS45" s="3">
        <v>0</v>
      </c>
      <c r="CT45" s="3">
        <v>0</v>
      </c>
      <c r="CU45" s="3">
        <v>1102</v>
      </c>
      <c r="CV45" s="3">
        <v>390</v>
      </c>
      <c r="CW45" s="3">
        <v>59</v>
      </c>
      <c r="CX45" s="3">
        <v>154</v>
      </c>
      <c r="CY45" s="3">
        <v>41</v>
      </c>
      <c r="CZ45" s="3">
        <v>432</v>
      </c>
      <c r="DA45" s="3">
        <v>26</v>
      </c>
    </row>
    <row r="46" spans="1:105" x14ac:dyDescent="0.25">
      <c r="A46" s="2" t="s">
        <v>148</v>
      </c>
      <c r="B46" s="3">
        <v>477821</v>
      </c>
      <c r="C46" s="3">
        <v>6786097</v>
      </c>
      <c r="D46" s="3">
        <v>153316333</v>
      </c>
      <c r="E46" s="3">
        <v>122</v>
      </c>
      <c r="F46" s="3">
        <v>59</v>
      </c>
      <c r="G46" s="3">
        <v>63</v>
      </c>
      <c r="H46" s="3">
        <v>57</v>
      </c>
      <c r="I46" s="3">
        <v>0</v>
      </c>
      <c r="J46" s="3">
        <v>0</v>
      </c>
      <c r="K46" s="3">
        <v>6</v>
      </c>
      <c r="L46" s="3">
        <v>3</v>
      </c>
      <c r="M46" s="3">
        <v>0</v>
      </c>
      <c r="N46" s="3">
        <v>1</v>
      </c>
      <c r="O46" s="3">
        <v>1</v>
      </c>
      <c r="P46" s="3">
        <v>1</v>
      </c>
      <c r="Q46" s="3">
        <v>4</v>
      </c>
      <c r="R46" s="3">
        <v>5</v>
      </c>
      <c r="S46" s="3">
        <v>8</v>
      </c>
      <c r="T46" s="3">
        <v>4</v>
      </c>
      <c r="U46" s="3">
        <v>10</v>
      </c>
      <c r="V46" s="3">
        <v>12</v>
      </c>
      <c r="W46" s="3">
        <v>18</v>
      </c>
      <c r="X46" s="3">
        <v>11</v>
      </c>
      <c r="Y46" s="3">
        <v>15</v>
      </c>
      <c r="Z46" s="3">
        <v>11</v>
      </c>
      <c r="AA46" s="3">
        <v>8</v>
      </c>
      <c r="AB46" s="3">
        <v>4</v>
      </c>
      <c r="AC46" s="3">
        <v>113</v>
      </c>
      <c r="AD46" s="3">
        <v>41</v>
      </c>
      <c r="AE46" s="3">
        <v>72</v>
      </c>
      <c r="AF46" s="3">
        <v>4</v>
      </c>
      <c r="AG46" s="3">
        <v>55</v>
      </c>
      <c r="AH46" s="3">
        <v>8</v>
      </c>
      <c r="AI46" s="3">
        <v>5</v>
      </c>
      <c r="AJ46" s="3">
        <v>107</v>
      </c>
      <c r="AK46" s="3">
        <v>21706</v>
      </c>
      <c r="AL46" s="3">
        <v>17378</v>
      </c>
      <c r="AM46" s="3">
        <v>34</v>
      </c>
      <c r="AN46" s="3">
        <v>53</v>
      </c>
      <c r="AO46" s="3">
        <v>20</v>
      </c>
      <c r="AP46" s="3">
        <v>2322511</v>
      </c>
      <c r="AQ46" s="3">
        <v>74</v>
      </c>
      <c r="AR46" s="4">
        <v>1.6</v>
      </c>
      <c r="AS46" s="4">
        <v>61.5</v>
      </c>
      <c r="AT46" s="3">
        <v>0</v>
      </c>
      <c r="AU46" s="3">
        <v>1</v>
      </c>
      <c r="AV46" s="3">
        <v>4</v>
      </c>
      <c r="AW46" s="3">
        <v>0</v>
      </c>
      <c r="AX46" s="3">
        <v>0</v>
      </c>
      <c r="AY46" s="3">
        <v>3</v>
      </c>
      <c r="AZ46" s="3">
        <v>2</v>
      </c>
      <c r="BA46" s="3">
        <v>33</v>
      </c>
      <c r="BB46" s="3">
        <v>37</v>
      </c>
      <c r="BC46" s="3">
        <v>68</v>
      </c>
      <c r="BD46" s="3">
        <v>4</v>
      </c>
      <c r="BE46" s="3">
        <v>2</v>
      </c>
      <c r="BF46" s="3">
        <v>69</v>
      </c>
      <c r="BG46" s="3">
        <v>33663</v>
      </c>
      <c r="BH46" s="3">
        <v>27397</v>
      </c>
      <c r="BI46" s="3">
        <v>22</v>
      </c>
      <c r="BJ46" s="3">
        <v>35</v>
      </c>
      <c r="BK46" s="3">
        <v>12</v>
      </c>
      <c r="BL46" s="3">
        <v>2322774</v>
      </c>
      <c r="BM46" s="3">
        <v>712</v>
      </c>
      <c r="BN46" s="3">
        <v>158</v>
      </c>
      <c r="BO46" s="3">
        <v>55</v>
      </c>
      <c r="BP46" s="3">
        <v>103</v>
      </c>
      <c r="BQ46" s="3">
        <v>84</v>
      </c>
      <c r="BR46" s="4">
        <v>102</v>
      </c>
      <c r="BS46" s="3">
        <v>84</v>
      </c>
      <c r="BT46" s="3">
        <v>0</v>
      </c>
      <c r="BU46" s="3">
        <v>17</v>
      </c>
      <c r="BV46" s="3">
        <v>7</v>
      </c>
      <c r="BW46" s="3">
        <v>8</v>
      </c>
      <c r="BX46" s="3">
        <v>2</v>
      </c>
      <c r="BY46" s="3">
        <v>7</v>
      </c>
      <c r="BZ46" s="3">
        <v>0</v>
      </c>
      <c r="CA46" s="3">
        <v>2</v>
      </c>
      <c r="CB46" s="3">
        <v>0</v>
      </c>
      <c r="CC46" s="3">
        <v>0</v>
      </c>
      <c r="CD46" s="3">
        <v>6</v>
      </c>
      <c r="CE46" s="3">
        <v>0</v>
      </c>
      <c r="CF46" s="3">
        <v>0</v>
      </c>
      <c r="CG46" s="3">
        <v>0</v>
      </c>
      <c r="CH46" s="3">
        <v>0</v>
      </c>
      <c r="CI46" s="3">
        <v>0</v>
      </c>
      <c r="CJ46" s="3">
        <v>0</v>
      </c>
      <c r="CK46" s="3">
        <v>0</v>
      </c>
      <c r="CL46" s="3">
        <v>1</v>
      </c>
      <c r="CM46" s="3">
        <v>0</v>
      </c>
      <c r="CN46" s="3">
        <v>0</v>
      </c>
      <c r="CO46" s="3">
        <v>0</v>
      </c>
      <c r="CP46" s="3">
        <v>0</v>
      </c>
      <c r="CQ46" s="3">
        <v>1</v>
      </c>
      <c r="CR46" s="3">
        <v>0</v>
      </c>
      <c r="CS46" s="3">
        <v>0</v>
      </c>
      <c r="CT46" s="3">
        <v>0</v>
      </c>
      <c r="CU46" s="3">
        <v>116</v>
      </c>
      <c r="CV46" s="3">
        <v>38</v>
      </c>
      <c r="CW46" s="3">
        <v>13</v>
      </c>
      <c r="CX46" s="3">
        <v>8</v>
      </c>
      <c r="CY46" s="3">
        <v>3</v>
      </c>
      <c r="CZ46" s="3">
        <v>53</v>
      </c>
      <c r="DA46" s="3">
        <v>1</v>
      </c>
    </row>
    <row r="47" spans="1:105" x14ac:dyDescent="0.25">
      <c r="A47" s="2" t="s">
        <v>149</v>
      </c>
      <c r="B47" s="3">
        <v>484330</v>
      </c>
      <c r="C47" s="3">
        <v>6771122</v>
      </c>
      <c r="D47" s="3">
        <v>87764749</v>
      </c>
      <c r="E47" s="3">
        <v>292</v>
      </c>
      <c r="F47" s="3">
        <v>137</v>
      </c>
      <c r="G47" s="3">
        <v>155</v>
      </c>
      <c r="H47" s="3">
        <v>46</v>
      </c>
      <c r="I47" s="3">
        <v>5</v>
      </c>
      <c r="J47" s="3">
        <v>12</v>
      </c>
      <c r="K47" s="3">
        <v>19</v>
      </c>
      <c r="L47" s="3">
        <v>8</v>
      </c>
      <c r="M47" s="3">
        <v>6</v>
      </c>
      <c r="N47" s="3">
        <v>3</v>
      </c>
      <c r="O47" s="3">
        <v>9</v>
      </c>
      <c r="P47" s="3">
        <v>11</v>
      </c>
      <c r="Q47" s="3">
        <v>15</v>
      </c>
      <c r="R47" s="3">
        <v>18</v>
      </c>
      <c r="S47" s="3">
        <v>19</v>
      </c>
      <c r="T47" s="3">
        <v>18</v>
      </c>
      <c r="U47" s="3">
        <v>29</v>
      </c>
      <c r="V47" s="3">
        <v>30</v>
      </c>
      <c r="W47" s="3">
        <v>27</v>
      </c>
      <c r="X47" s="3">
        <v>22</v>
      </c>
      <c r="Y47" s="3">
        <v>20</v>
      </c>
      <c r="Z47" s="3">
        <v>10</v>
      </c>
      <c r="AA47" s="3">
        <v>8</v>
      </c>
      <c r="AB47" s="3">
        <v>3</v>
      </c>
      <c r="AC47" s="3">
        <v>242</v>
      </c>
      <c r="AD47" s="3">
        <v>61</v>
      </c>
      <c r="AE47" s="3">
        <v>181</v>
      </c>
      <c r="AF47" s="3">
        <v>7</v>
      </c>
      <c r="AG47" s="3">
        <v>146</v>
      </c>
      <c r="AH47" s="3">
        <v>20</v>
      </c>
      <c r="AI47" s="3">
        <v>8</v>
      </c>
      <c r="AJ47" s="3">
        <v>254</v>
      </c>
      <c r="AK47" s="3">
        <v>22526</v>
      </c>
      <c r="AL47" s="3">
        <v>19200</v>
      </c>
      <c r="AM47" s="3">
        <v>64</v>
      </c>
      <c r="AN47" s="3">
        <v>147</v>
      </c>
      <c r="AO47" s="3">
        <v>43</v>
      </c>
      <c r="AP47" s="3">
        <v>5721625</v>
      </c>
      <c r="AQ47" s="3">
        <v>143</v>
      </c>
      <c r="AR47" s="4">
        <v>2</v>
      </c>
      <c r="AS47" s="4">
        <v>52.3</v>
      </c>
      <c r="AT47" s="3">
        <v>4</v>
      </c>
      <c r="AU47" s="3">
        <v>4</v>
      </c>
      <c r="AV47" s="3">
        <v>26</v>
      </c>
      <c r="AW47" s="3">
        <v>5</v>
      </c>
      <c r="AX47" s="3">
        <v>12</v>
      </c>
      <c r="AY47" s="3">
        <v>13</v>
      </c>
      <c r="AZ47" s="3">
        <v>12</v>
      </c>
      <c r="BA47" s="3">
        <v>70</v>
      </c>
      <c r="BB47" s="3">
        <v>49</v>
      </c>
      <c r="BC47" s="3">
        <v>139</v>
      </c>
      <c r="BD47" s="3">
        <v>3</v>
      </c>
      <c r="BE47" s="3">
        <v>1</v>
      </c>
      <c r="BF47" s="3">
        <v>142</v>
      </c>
      <c r="BG47" s="3">
        <v>40401</v>
      </c>
      <c r="BH47" s="3">
        <v>34760</v>
      </c>
      <c r="BI47" s="3">
        <v>39</v>
      </c>
      <c r="BJ47" s="3">
        <v>79</v>
      </c>
      <c r="BK47" s="3">
        <v>24</v>
      </c>
      <c r="BL47" s="3">
        <v>5736933</v>
      </c>
      <c r="BM47" s="3">
        <v>238</v>
      </c>
      <c r="BN47" s="3">
        <v>204</v>
      </c>
      <c r="BO47" s="3">
        <v>20</v>
      </c>
      <c r="BP47" s="3">
        <v>184</v>
      </c>
      <c r="BQ47" s="3">
        <v>158</v>
      </c>
      <c r="BR47" s="4">
        <v>107.3</v>
      </c>
      <c r="BS47" s="3">
        <v>158</v>
      </c>
      <c r="BT47" s="3">
        <v>0</v>
      </c>
      <c r="BU47" s="3">
        <v>56</v>
      </c>
      <c r="BV47" s="3">
        <v>26</v>
      </c>
      <c r="BW47" s="3">
        <v>4</v>
      </c>
      <c r="BX47" s="3">
        <v>26</v>
      </c>
      <c r="BY47" s="3">
        <v>26</v>
      </c>
      <c r="BZ47" s="3">
        <v>0</v>
      </c>
      <c r="CA47" s="3">
        <v>0</v>
      </c>
      <c r="CB47" s="3">
        <v>0</v>
      </c>
      <c r="CC47" s="3">
        <v>0</v>
      </c>
      <c r="CD47" s="3">
        <v>4</v>
      </c>
      <c r="CE47" s="3">
        <v>0</v>
      </c>
      <c r="CF47" s="3">
        <v>4</v>
      </c>
      <c r="CG47" s="3">
        <v>0</v>
      </c>
      <c r="CH47" s="3">
        <v>0</v>
      </c>
      <c r="CI47" s="3">
        <v>0</v>
      </c>
      <c r="CJ47" s="3">
        <v>0</v>
      </c>
      <c r="CK47" s="3">
        <v>3</v>
      </c>
      <c r="CL47" s="3">
        <v>0</v>
      </c>
      <c r="CM47" s="3">
        <v>0</v>
      </c>
      <c r="CN47" s="3">
        <v>0</v>
      </c>
      <c r="CO47" s="3">
        <v>19</v>
      </c>
      <c r="CP47" s="3">
        <v>0</v>
      </c>
      <c r="CQ47" s="3">
        <v>0</v>
      </c>
      <c r="CR47" s="3">
        <v>0</v>
      </c>
      <c r="CS47" s="3">
        <v>0</v>
      </c>
      <c r="CT47" s="3">
        <v>0</v>
      </c>
      <c r="CU47" s="3">
        <v>312</v>
      </c>
      <c r="CV47" s="3">
        <v>127</v>
      </c>
      <c r="CW47" s="3">
        <v>25</v>
      </c>
      <c r="CX47" s="3">
        <v>50</v>
      </c>
      <c r="CY47" s="3">
        <v>14</v>
      </c>
      <c r="CZ47" s="3">
        <v>87</v>
      </c>
      <c r="DA47" s="3">
        <v>9</v>
      </c>
    </row>
    <row r="48" spans="1:105" x14ac:dyDescent="0.25">
      <c r="A48" s="2" t="s">
        <v>150</v>
      </c>
      <c r="B48" s="3">
        <v>481643</v>
      </c>
      <c r="C48" s="3">
        <v>6767659</v>
      </c>
      <c r="D48" s="3">
        <v>15076736</v>
      </c>
      <c r="E48" s="3">
        <v>116</v>
      </c>
      <c r="F48" s="3">
        <v>55</v>
      </c>
      <c r="G48" s="3">
        <v>61</v>
      </c>
      <c r="H48" s="3">
        <v>46</v>
      </c>
      <c r="I48" s="3">
        <v>0</v>
      </c>
      <c r="J48" s="3">
        <v>2</v>
      </c>
      <c r="K48" s="3">
        <v>11</v>
      </c>
      <c r="L48" s="3">
        <v>8</v>
      </c>
      <c r="M48" s="3">
        <v>6</v>
      </c>
      <c r="N48" s="3">
        <v>3</v>
      </c>
      <c r="O48" s="3">
        <v>1</v>
      </c>
      <c r="P48" s="3">
        <v>4</v>
      </c>
      <c r="Q48" s="3">
        <v>2</v>
      </c>
      <c r="R48" s="3">
        <v>8</v>
      </c>
      <c r="S48" s="3">
        <v>7</v>
      </c>
      <c r="T48" s="3">
        <v>8</v>
      </c>
      <c r="U48" s="3">
        <v>6</v>
      </c>
      <c r="V48" s="3">
        <v>11</v>
      </c>
      <c r="W48" s="3">
        <v>8</v>
      </c>
      <c r="X48" s="3">
        <v>10</v>
      </c>
      <c r="Y48" s="3">
        <v>5</v>
      </c>
      <c r="Z48" s="3">
        <v>5</v>
      </c>
      <c r="AA48" s="3">
        <v>5</v>
      </c>
      <c r="AB48" s="3">
        <v>6</v>
      </c>
      <c r="AC48" s="3">
        <v>89</v>
      </c>
      <c r="AD48" s="3">
        <v>30</v>
      </c>
      <c r="AE48" s="3">
        <v>59</v>
      </c>
      <c r="AF48" s="3">
        <v>0</v>
      </c>
      <c r="AG48" s="3">
        <v>43</v>
      </c>
      <c r="AH48" s="3">
        <v>8</v>
      </c>
      <c r="AI48" s="3">
        <v>8</v>
      </c>
      <c r="AJ48" s="3">
        <v>91</v>
      </c>
      <c r="AK48" s="3">
        <v>21939</v>
      </c>
      <c r="AL48" s="3">
        <v>19391</v>
      </c>
      <c r="AM48" s="3">
        <v>14</v>
      </c>
      <c r="AN48" s="3">
        <v>63</v>
      </c>
      <c r="AO48" s="3">
        <v>14</v>
      </c>
      <c r="AP48" s="3">
        <v>1996415</v>
      </c>
      <c r="AQ48" s="3">
        <v>54</v>
      </c>
      <c r="AR48" s="4">
        <v>2.1</v>
      </c>
      <c r="AS48" s="4">
        <v>49.5</v>
      </c>
      <c r="AT48" s="3">
        <v>1</v>
      </c>
      <c r="AU48" s="3">
        <v>0</v>
      </c>
      <c r="AV48" s="3">
        <v>11</v>
      </c>
      <c r="AW48" s="3">
        <v>0</v>
      </c>
      <c r="AX48" s="3">
        <v>2</v>
      </c>
      <c r="AY48" s="3">
        <v>7</v>
      </c>
      <c r="AZ48" s="3">
        <v>7</v>
      </c>
      <c r="BA48" s="3">
        <v>22</v>
      </c>
      <c r="BB48" s="3">
        <v>22</v>
      </c>
      <c r="BC48" s="3">
        <v>49</v>
      </c>
      <c r="BD48" s="3">
        <v>4</v>
      </c>
      <c r="BE48" s="3">
        <v>1</v>
      </c>
      <c r="BF48" s="3">
        <v>57</v>
      </c>
      <c r="BG48" s="3">
        <v>35590</v>
      </c>
      <c r="BH48" s="3">
        <v>33428</v>
      </c>
      <c r="BI48" s="3">
        <v>19</v>
      </c>
      <c r="BJ48" s="3">
        <v>29</v>
      </c>
      <c r="BK48" s="3">
        <v>9</v>
      </c>
      <c r="BL48" s="3">
        <v>2028633</v>
      </c>
      <c r="BM48" s="3">
        <v>73</v>
      </c>
      <c r="BN48" s="3">
        <v>73</v>
      </c>
      <c r="BO48" s="3">
        <v>4</v>
      </c>
      <c r="BP48" s="3">
        <v>69</v>
      </c>
      <c r="BQ48" s="3">
        <v>61</v>
      </c>
      <c r="BR48" s="4">
        <v>102.1</v>
      </c>
      <c r="BS48" s="3">
        <v>61</v>
      </c>
      <c r="BT48" s="3">
        <v>0</v>
      </c>
      <c r="BU48" s="3">
        <v>51</v>
      </c>
      <c r="BV48" s="3">
        <v>15</v>
      </c>
      <c r="BW48" s="3">
        <v>0</v>
      </c>
      <c r="BX48" s="3">
        <v>36</v>
      </c>
      <c r="BY48" s="3">
        <v>15</v>
      </c>
      <c r="BZ48" s="3">
        <v>0</v>
      </c>
      <c r="CA48" s="3">
        <v>0</v>
      </c>
      <c r="CB48" s="3">
        <v>0</v>
      </c>
      <c r="CC48" s="3">
        <v>0</v>
      </c>
      <c r="CD48" s="3">
        <v>0</v>
      </c>
      <c r="CE48" s="3">
        <v>0</v>
      </c>
      <c r="CF48" s="3">
        <v>4</v>
      </c>
      <c r="CG48" s="3">
        <v>0</v>
      </c>
      <c r="CH48" s="3">
        <v>0</v>
      </c>
      <c r="CI48" s="3">
        <v>0</v>
      </c>
      <c r="CJ48" s="3">
        <v>0</v>
      </c>
      <c r="CK48" s="3">
        <v>0</v>
      </c>
      <c r="CL48" s="3">
        <v>0</v>
      </c>
      <c r="CM48" s="3">
        <v>0</v>
      </c>
      <c r="CN48" s="3">
        <v>32</v>
      </c>
      <c r="CO48" s="3">
        <v>0</v>
      </c>
      <c r="CP48" s="3">
        <v>0</v>
      </c>
      <c r="CQ48" s="3">
        <v>0</v>
      </c>
      <c r="CR48" s="3">
        <v>0</v>
      </c>
      <c r="CS48" s="3">
        <v>0</v>
      </c>
      <c r="CT48" s="3">
        <v>0</v>
      </c>
      <c r="CU48" s="3">
        <v>126</v>
      </c>
      <c r="CV48" s="3">
        <v>45</v>
      </c>
      <c r="CW48" s="3">
        <v>7</v>
      </c>
      <c r="CX48" s="3">
        <v>20</v>
      </c>
      <c r="CY48" s="3">
        <v>11</v>
      </c>
      <c r="CZ48" s="3">
        <v>38</v>
      </c>
      <c r="DA48" s="3">
        <v>5</v>
      </c>
    </row>
    <row r="49" spans="1:105" x14ac:dyDescent="0.25">
      <c r="A49" s="2" t="s">
        <v>151</v>
      </c>
      <c r="B49" s="3">
        <v>479006</v>
      </c>
      <c r="C49" s="3">
        <v>6771757</v>
      </c>
      <c r="D49" s="3">
        <v>53793335</v>
      </c>
      <c r="E49" s="3">
        <v>137</v>
      </c>
      <c r="F49" s="3">
        <v>64</v>
      </c>
      <c r="G49" s="3">
        <v>73</v>
      </c>
      <c r="H49" s="3">
        <v>55</v>
      </c>
      <c r="I49" s="3">
        <v>1</v>
      </c>
      <c r="J49" s="3">
        <v>3</v>
      </c>
      <c r="K49" s="3">
        <v>7</v>
      </c>
      <c r="L49" s="3">
        <v>5</v>
      </c>
      <c r="M49" s="3">
        <v>0</v>
      </c>
      <c r="N49" s="3">
        <v>2</v>
      </c>
      <c r="O49" s="3">
        <v>1</v>
      </c>
      <c r="P49" s="3">
        <v>2</v>
      </c>
      <c r="Q49" s="3">
        <v>4</v>
      </c>
      <c r="R49" s="3">
        <v>5</v>
      </c>
      <c r="S49" s="3">
        <v>10</v>
      </c>
      <c r="T49" s="3">
        <v>11</v>
      </c>
      <c r="U49" s="3">
        <v>4</v>
      </c>
      <c r="V49" s="3">
        <v>9</v>
      </c>
      <c r="W49" s="3">
        <v>13</v>
      </c>
      <c r="X49" s="3">
        <v>18</v>
      </c>
      <c r="Y49" s="3">
        <v>21</v>
      </c>
      <c r="Z49" s="3">
        <v>7</v>
      </c>
      <c r="AA49" s="3">
        <v>9</v>
      </c>
      <c r="AB49" s="3">
        <v>5</v>
      </c>
      <c r="AC49" s="3">
        <v>121</v>
      </c>
      <c r="AD49" s="3">
        <v>38</v>
      </c>
      <c r="AE49" s="3">
        <v>83</v>
      </c>
      <c r="AF49" s="3">
        <v>6</v>
      </c>
      <c r="AG49" s="3">
        <v>65</v>
      </c>
      <c r="AH49" s="3">
        <v>6</v>
      </c>
      <c r="AI49" s="3">
        <v>6</v>
      </c>
      <c r="AJ49" s="3">
        <v>127</v>
      </c>
      <c r="AK49" s="3">
        <v>20079</v>
      </c>
      <c r="AL49" s="3">
        <v>18894</v>
      </c>
      <c r="AM49" s="3">
        <v>32</v>
      </c>
      <c r="AN49" s="3">
        <v>77</v>
      </c>
      <c r="AO49" s="3">
        <v>18</v>
      </c>
      <c r="AP49" s="3">
        <v>2550068</v>
      </c>
      <c r="AQ49" s="3">
        <v>71</v>
      </c>
      <c r="AR49" s="4">
        <v>1.9</v>
      </c>
      <c r="AS49" s="4">
        <v>46.3</v>
      </c>
      <c r="AT49" s="3">
        <v>0</v>
      </c>
      <c r="AU49" s="3">
        <v>0</v>
      </c>
      <c r="AV49" s="3">
        <v>9</v>
      </c>
      <c r="AW49" s="3">
        <v>1</v>
      </c>
      <c r="AX49" s="3">
        <v>3</v>
      </c>
      <c r="AY49" s="3">
        <v>7</v>
      </c>
      <c r="AZ49" s="3">
        <v>4</v>
      </c>
      <c r="BA49" s="3">
        <v>21</v>
      </c>
      <c r="BB49" s="3">
        <v>41</v>
      </c>
      <c r="BC49" s="3">
        <v>63</v>
      </c>
      <c r="BD49" s="3">
        <v>4</v>
      </c>
      <c r="BE49" s="3">
        <v>4</v>
      </c>
      <c r="BF49" s="3">
        <v>75</v>
      </c>
      <c r="BG49" s="3">
        <v>34228</v>
      </c>
      <c r="BH49" s="3">
        <v>33553</v>
      </c>
      <c r="BI49" s="3">
        <v>20</v>
      </c>
      <c r="BJ49" s="3">
        <v>45</v>
      </c>
      <c r="BK49" s="3">
        <v>10</v>
      </c>
      <c r="BL49" s="3">
        <v>2567093</v>
      </c>
      <c r="BM49" s="3">
        <v>661</v>
      </c>
      <c r="BN49" s="3">
        <v>141</v>
      </c>
      <c r="BO49" s="3">
        <v>26</v>
      </c>
      <c r="BP49" s="3">
        <v>115</v>
      </c>
      <c r="BQ49" s="3">
        <v>90</v>
      </c>
      <c r="BR49" s="4">
        <v>85.9</v>
      </c>
      <c r="BS49" s="3">
        <v>90</v>
      </c>
      <c r="BT49" s="3">
        <v>0</v>
      </c>
      <c r="BU49" s="3">
        <v>6</v>
      </c>
      <c r="BV49" s="5" t="s">
        <v>131</v>
      </c>
      <c r="BW49" s="5" t="s">
        <v>131</v>
      </c>
      <c r="BX49" s="5" t="s">
        <v>131</v>
      </c>
      <c r="BY49" s="5" t="s">
        <v>131</v>
      </c>
      <c r="BZ49" s="5" t="s">
        <v>131</v>
      </c>
      <c r="CA49" s="5" t="s">
        <v>131</v>
      </c>
      <c r="CB49" s="5" t="s">
        <v>131</v>
      </c>
      <c r="CC49" s="5" t="s">
        <v>131</v>
      </c>
      <c r="CD49" s="5" t="s">
        <v>131</v>
      </c>
      <c r="CE49" s="5" t="s">
        <v>131</v>
      </c>
      <c r="CF49" s="5" t="s">
        <v>131</v>
      </c>
      <c r="CG49" s="5" t="s">
        <v>131</v>
      </c>
      <c r="CH49" s="5" t="s">
        <v>131</v>
      </c>
      <c r="CI49" s="5" t="s">
        <v>131</v>
      </c>
      <c r="CJ49" s="5" t="s">
        <v>131</v>
      </c>
      <c r="CK49" s="5" t="s">
        <v>131</v>
      </c>
      <c r="CL49" s="5" t="s">
        <v>131</v>
      </c>
      <c r="CM49" s="5" t="s">
        <v>131</v>
      </c>
      <c r="CN49" s="5" t="s">
        <v>131</v>
      </c>
      <c r="CO49" s="5" t="s">
        <v>131</v>
      </c>
      <c r="CP49" s="5" t="s">
        <v>131</v>
      </c>
      <c r="CQ49" s="5" t="s">
        <v>131</v>
      </c>
      <c r="CR49" s="5" t="s">
        <v>131</v>
      </c>
      <c r="CS49" s="5" t="s">
        <v>131</v>
      </c>
      <c r="CT49" s="5" t="s">
        <v>131</v>
      </c>
      <c r="CU49" s="3">
        <v>142</v>
      </c>
      <c r="CV49" s="3">
        <v>34</v>
      </c>
      <c r="CW49" s="3">
        <v>7</v>
      </c>
      <c r="CX49" s="3">
        <v>14</v>
      </c>
      <c r="CY49" s="3">
        <v>5</v>
      </c>
      <c r="CZ49" s="3">
        <v>76</v>
      </c>
      <c r="DA49" s="3">
        <v>6</v>
      </c>
    </row>
    <row r="50" spans="1:105" x14ac:dyDescent="0.25">
      <c r="A50" s="2" t="s">
        <v>152</v>
      </c>
      <c r="B50" s="3">
        <v>489001</v>
      </c>
      <c r="C50" s="3">
        <v>6776619</v>
      </c>
      <c r="D50" s="3">
        <v>58033499</v>
      </c>
      <c r="E50" s="3">
        <v>246</v>
      </c>
      <c r="F50" s="3">
        <v>108</v>
      </c>
      <c r="G50" s="3">
        <v>138</v>
      </c>
      <c r="H50" s="3">
        <v>56</v>
      </c>
      <c r="I50" s="3">
        <v>5</v>
      </c>
      <c r="J50" s="3">
        <v>1</v>
      </c>
      <c r="K50" s="3">
        <v>6</v>
      </c>
      <c r="L50" s="3">
        <v>2</v>
      </c>
      <c r="M50" s="3">
        <v>2</v>
      </c>
      <c r="N50" s="3">
        <v>2</v>
      </c>
      <c r="O50" s="3">
        <v>5</v>
      </c>
      <c r="P50" s="3">
        <v>5</v>
      </c>
      <c r="Q50" s="3">
        <v>6</v>
      </c>
      <c r="R50" s="3">
        <v>7</v>
      </c>
      <c r="S50" s="3">
        <v>14</v>
      </c>
      <c r="T50" s="3">
        <v>10</v>
      </c>
      <c r="U50" s="3">
        <v>23</v>
      </c>
      <c r="V50" s="3">
        <v>35</v>
      </c>
      <c r="W50" s="3">
        <v>32</v>
      </c>
      <c r="X50" s="3">
        <v>27</v>
      </c>
      <c r="Y50" s="3">
        <v>33</v>
      </c>
      <c r="Z50" s="3">
        <v>20</v>
      </c>
      <c r="AA50" s="3">
        <v>7</v>
      </c>
      <c r="AB50" s="3">
        <v>4</v>
      </c>
      <c r="AC50" s="3">
        <v>230</v>
      </c>
      <c r="AD50" s="3">
        <v>95</v>
      </c>
      <c r="AE50" s="3">
        <v>135</v>
      </c>
      <c r="AF50" s="3">
        <v>2</v>
      </c>
      <c r="AG50" s="3">
        <v>119</v>
      </c>
      <c r="AH50" s="3">
        <v>10</v>
      </c>
      <c r="AI50" s="3">
        <v>4</v>
      </c>
      <c r="AJ50" s="3">
        <v>231</v>
      </c>
      <c r="AK50" s="3">
        <v>21857</v>
      </c>
      <c r="AL50" s="3">
        <v>18675</v>
      </c>
      <c r="AM50" s="3">
        <v>48</v>
      </c>
      <c r="AN50" s="3">
        <v>151</v>
      </c>
      <c r="AO50" s="3">
        <v>32</v>
      </c>
      <c r="AP50" s="3">
        <v>5048985</v>
      </c>
      <c r="AQ50" s="3">
        <v>155</v>
      </c>
      <c r="AR50" s="4">
        <v>1.6</v>
      </c>
      <c r="AS50" s="4">
        <v>48</v>
      </c>
      <c r="AT50" s="3">
        <v>4</v>
      </c>
      <c r="AU50" s="3">
        <v>1</v>
      </c>
      <c r="AV50" s="3">
        <v>11</v>
      </c>
      <c r="AW50" s="3">
        <v>4</v>
      </c>
      <c r="AX50" s="3">
        <v>5</v>
      </c>
      <c r="AY50" s="3">
        <v>4</v>
      </c>
      <c r="AZ50" s="3">
        <v>4</v>
      </c>
      <c r="BA50" s="3">
        <v>79</v>
      </c>
      <c r="BB50" s="3">
        <v>66</v>
      </c>
      <c r="BC50" s="3">
        <v>110</v>
      </c>
      <c r="BD50" s="3">
        <v>43</v>
      </c>
      <c r="BE50" s="3">
        <v>2</v>
      </c>
      <c r="BF50" s="3">
        <v>154</v>
      </c>
      <c r="BG50" s="3">
        <v>32430</v>
      </c>
      <c r="BH50" s="3">
        <v>28993</v>
      </c>
      <c r="BI50" s="3">
        <v>47</v>
      </c>
      <c r="BJ50" s="3">
        <v>87</v>
      </c>
      <c r="BK50" s="3">
        <v>20</v>
      </c>
      <c r="BL50" s="3">
        <v>4994226</v>
      </c>
      <c r="BM50" s="3">
        <v>507</v>
      </c>
      <c r="BN50" s="3">
        <v>191</v>
      </c>
      <c r="BO50" s="3">
        <v>27</v>
      </c>
      <c r="BP50" s="3">
        <v>164</v>
      </c>
      <c r="BQ50" s="3">
        <v>206</v>
      </c>
      <c r="BR50" s="4">
        <v>71.8</v>
      </c>
      <c r="BS50" s="3">
        <v>141</v>
      </c>
      <c r="BT50" s="3">
        <v>65</v>
      </c>
      <c r="BU50" s="3">
        <v>140</v>
      </c>
      <c r="BV50" s="3">
        <v>0</v>
      </c>
      <c r="BW50" s="3">
        <v>123</v>
      </c>
      <c r="BX50" s="3">
        <v>17</v>
      </c>
      <c r="BY50" s="3">
        <v>0</v>
      </c>
      <c r="BZ50" s="3">
        <v>0</v>
      </c>
      <c r="CA50" s="3">
        <v>121</v>
      </c>
      <c r="CB50" s="3">
        <v>1</v>
      </c>
      <c r="CC50" s="3">
        <v>0</v>
      </c>
      <c r="CD50" s="3">
        <v>1</v>
      </c>
      <c r="CE50" s="3">
        <v>4</v>
      </c>
      <c r="CF50" s="3">
        <v>6</v>
      </c>
      <c r="CG50" s="3">
        <v>0</v>
      </c>
      <c r="CH50" s="3">
        <v>0</v>
      </c>
      <c r="CI50" s="3">
        <v>0</v>
      </c>
      <c r="CJ50" s="3">
        <v>0</v>
      </c>
      <c r="CK50" s="3">
        <v>0</v>
      </c>
      <c r="CL50" s="3">
        <v>0</v>
      </c>
      <c r="CM50" s="3">
        <v>0</v>
      </c>
      <c r="CN50" s="3">
        <v>0</v>
      </c>
      <c r="CO50" s="3">
        <v>0</v>
      </c>
      <c r="CP50" s="3">
        <v>6</v>
      </c>
      <c r="CQ50" s="3">
        <v>1</v>
      </c>
      <c r="CR50" s="3">
        <v>0</v>
      </c>
      <c r="CS50" s="3">
        <v>0</v>
      </c>
      <c r="CT50" s="3">
        <v>0</v>
      </c>
      <c r="CU50" s="3">
        <v>247</v>
      </c>
      <c r="CV50" s="3">
        <v>76</v>
      </c>
      <c r="CW50" s="3">
        <v>29</v>
      </c>
      <c r="CX50" s="3">
        <v>13</v>
      </c>
      <c r="CY50" s="3">
        <v>5</v>
      </c>
      <c r="CZ50" s="3">
        <v>114</v>
      </c>
      <c r="DA50" s="3">
        <v>10</v>
      </c>
    </row>
    <row r="51" spans="1:105" x14ac:dyDescent="0.25">
      <c r="A51" s="11" t="s">
        <v>153</v>
      </c>
      <c r="B51" s="12">
        <v>487762</v>
      </c>
      <c r="C51" s="12">
        <v>6784573</v>
      </c>
      <c r="D51" s="12">
        <v>54765072</v>
      </c>
      <c r="E51" s="12">
        <v>29</v>
      </c>
      <c r="F51" s="13" t="s">
        <v>131</v>
      </c>
      <c r="G51" s="13" t="s">
        <v>131</v>
      </c>
      <c r="H51" s="13" t="s">
        <v>131</v>
      </c>
      <c r="I51" s="13" t="s">
        <v>131</v>
      </c>
      <c r="J51" s="13" t="s">
        <v>131</v>
      </c>
      <c r="K51" s="13" t="s">
        <v>131</v>
      </c>
      <c r="L51" s="13" t="s">
        <v>131</v>
      </c>
      <c r="M51" s="13" t="s">
        <v>131</v>
      </c>
      <c r="N51" s="13" t="s">
        <v>131</v>
      </c>
      <c r="O51" s="13" t="s">
        <v>131</v>
      </c>
      <c r="P51" s="13" t="s">
        <v>131</v>
      </c>
      <c r="Q51" s="13" t="s">
        <v>131</v>
      </c>
      <c r="R51" s="13" t="s">
        <v>131</v>
      </c>
      <c r="S51" s="13" t="s">
        <v>131</v>
      </c>
      <c r="T51" s="13" t="s">
        <v>131</v>
      </c>
      <c r="U51" s="13" t="s">
        <v>131</v>
      </c>
      <c r="V51" s="13" t="s">
        <v>131</v>
      </c>
      <c r="W51" s="13" t="s">
        <v>131</v>
      </c>
      <c r="X51" s="13" t="s">
        <v>131</v>
      </c>
      <c r="Y51" s="13" t="s">
        <v>131</v>
      </c>
      <c r="Z51" s="13" t="s">
        <v>131</v>
      </c>
      <c r="AA51" s="13" t="s">
        <v>131</v>
      </c>
      <c r="AB51" s="13" t="s">
        <v>131</v>
      </c>
      <c r="AC51" s="12">
        <v>27</v>
      </c>
      <c r="AD51" s="13" t="s">
        <v>131</v>
      </c>
      <c r="AE51" s="13" t="s">
        <v>131</v>
      </c>
      <c r="AF51" s="13" t="s">
        <v>131</v>
      </c>
      <c r="AG51" s="13" t="s">
        <v>131</v>
      </c>
      <c r="AH51" s="13" t="s">
        <v>131</v>
      </c>
      <c r="AI51" s="13" t="s">
        <v>131</v>
      </c>
      <c r="AJ51" s="12">
        <v>28</v>
      </c>
      <c r="AK51" s="13" t="s">
        <v>131</v>
      </c>
      <c r="AL51" s="13" t="s">
        <v>131</v>
      </c>
      <c r="AM51" s="13" t="s">
        <v>131</v>
      </c>
      <c r="AN51" s="13" t="s">
        <v>131</v>
      </c>
      <c r="AO51" s="13" t="s">
        <v>131</v>
      </c>
      <c r="AP51" s="13" t="s">
        <v>131</v>
      </c>
      <c r="AQ51" s="12">
        <v>19</v>
      </c>
      <c r="AR51" s="13" t="s">
        <v>131</v>
      </c>
      <c r="AS51" s="13" t="s">
        <v>131</v>
      </c>
      <c r="AT51" s="13" t="s">
        <v>131</v>
      </c>
      <c r="AU51" s="13" t="s">
        <v>131</v>
      </c>
      <c r="AV51" s="13" t="s">
        <v>131</v>
      </c>
      <c r="AW51" s="13" t="s">
        <v>131</v>
      </c>
      <c r="AX51" s="13" t="s">
        <v>131</v>
      </c>
      <c r="AY51" s="13" t="s">
        <v>131</v>
      </c>
      <c r="AZ51" s="13" t="s">
        <v>131</v>
      </c>
      <c r="BA51" s="13" t="s">
        <v>131</v>
      </c>
      <c r="BB51" s="13" t="s">
        <v>131</v>
      </c>
      <c r="BC51" s="13" t="s">
        <v>131</v>
      </c>
      <c r="BD51" s="13" t="s">
        <v>131</v>
      </c>
      <c r="BE51" s="13" t="s">
        <v>131</v>
      </c>
      <c r="BF51" s="12">
        <v>21</v>
      </c>
      <c r="BG51" s="13" t="s">
        <v>131</v>
      </c>
      <c r="BH51" s="13" t="s">
        <v>131</v>
      </c>
      <c r="BI51" s="13" t="s">
        <v>131</v>
      </c>
      <c r="BJ51" s="13" t="s">
        <v>131</v>
      </c>
      <c r="BK51" s="13" t="s">
        <v>131</v>
      </c>
      <c r="BL51" s="13" t="s">
        <v>131</v>
      </c>
      <c r="BM51" s="12">
        <v>406</v>
      </c>
      <c r="BN51" s="12">
        <v>49</v>
      </c>
      <c r="BO51" s="12">
        <v>17</v>
      </c>
      <c r="BP51" s="12">
        <v>32</v>
      </c>
      <c r="BQ51" s="12">
        <v>21</v>
      </c>
      <c r="BR51" s="14">
        <v>95.4</v>
      </c>
      <c r="BS51" s="12">
        <v>21</v>
      </c>
      <c r="BT51" s="12">
        <v>0</v>
      </c>
      <c r="BU51" s="12">
        <v>14</v>
      </c>
      <c r="BV51" s="12">
        <v>0</v>
      </c>
      <c r="BW51" s="12">
        <v>0</v>
      </c>
      <c r="BX51" s="12">
        <v>14</v>
      </c>
      <c r="BY51" s="12">
        <v>0</v>
      </c>
      <c r="BZ51" s="12">
        <v>0</v>
      </c>
      <c r="CA51" s="12">
        <v>0</v>
      </c>
      <c r="CB51" s="12">
        <v>0</v>
      </c>
      <c r="CC51" s="12">
        <v>0</v>
      </c>
      <c r="CD51" s="12">
        <v>0</v>
      </c>
      <c r="CE51" s="12">
        <v>0</v>
      </c>
      <c r="CF51" s="12">
        <v>0</v>
      </c>
      <c r="CG51" s="12">
        <v>14</v>
      </c>
      <c r="CH51" s="12">
        <v>0</v>
      </c>
      <c r="CI51" s="12">
        <v>0</v>
      </c>
      <c r="CJ51" s="12">
        <v>0</v>
      </c>
      <c r="CK51" s="12">
        <v>0</v>
      </c>
      <c r="CL51" s="12">
        <v>0</v>
      </c>
      <c r="CM51" s="12">
        <v>0</v>
      </c>
      <c r="CN51" s="12">
        <v>0</v>
      </c>
      <c r="CO51" s="12">
        <v>0</v>
      </c>
      <c r="CP51" s="12">
        <v>0</v>
      </c>
      <c r="CQ51" s="12">
        <v>0</v>
      </c>
      <c r="CR51" s="12">
        <v>0</v>
      </c>
      <c r="CS51" s="12">
        <v>0</v>
      </c>
      <c r="CT51" s="12">
        <v>0</v>
      </c>
      <c r="CU51" s="12">
        <v>31</v>
      </c>
      <c r="CV51" s="12">
        <v>6</v>
      </c>
      <c r="CW51" s="12">
        <v>3</v>
      </c>
      <c r="CX51" s="12">
        <v>1</v>
      </c>
      <c r="CY51" s="12">
        <v>2</v>
      </c>
      <c r="CZ51" s="12">
        <v>18</v>
      </c>
      <c r="DA51" s="12">
        <v>1</v>
      </c>
    </row>
    <row r="52" spans="1:105" x14ac:dyDescent="0.25">
      <c r="A52" s="8" t="s">
        <v>154</v>
      </c>
      <c r="B52" s="15">
        <v>489694</v>
      </c>
      <c r="C52" s="15">
        <v>6790285</v>
      </c>
      <c r="D52" s="15">
        <v>119800763</v>
      </c>
      <c r="E52" s="15">
        <v>133</v>
      </c>
      <c r="F52" s="15">
        <v>65</v>
      </c>
      <c r="G52" s="15">
        <v>68</v>
      </c>
      <c r="H52" s="15">
        <v>54</v>
      </c>
      <c r="I52" s="15">
        <v>1</v>
      </c>
      <c r="J52" s="15">
        <v>3</v>
      </c>
      <c r="K52" s="15">
        <v>10</v>
      </c>
      <c r="L52" s="15">
        <v>2</v>
      </c>
      <c r="M52" s="15">
        <v>1</v>
      </c>
      <c r="N52" s="15">
        <v>1</v>
      </c>
      <c r="O52" s="15">
        <v>3</v>
      </c>
      <c r="P52" s="15">
        <v>2</v>
      </c>
      <c r="Q52" s="15">
        <v>3</v>
      </c>
      <c r="R52" s="15">
        <v>6</v>
      </c>
      <c r="S52" s="15">
        <v>4</v>
      </c>
      <c r="T52" s="15">
        <v>5</v>
      </c>
      <c r="U52" s="15">
        <v>13</v>
      </c>
      <c r="V52" s="15">
        <v>10</v>
      </c>
      <c r="W52" s="15">
        <v>18</v>
      </c>
      <c r="X52" s="15">
        <v>16</v>
      </c>
      <c r="Y52" s="15">
        <v>10</v>
      </c>
      <c r="Z52" s="15">
        <v>10</v>
      </c>
      <c r="AA52" s="15">
        <v>10</v>
      </c>
      <c r="AB52" s="15">
        <v>5</v>
      </c>
      <c r="AC52" s="15">
        <v>116</v>
      </c>
      <c r="AD52" s="15">
        <v>53</v>
      </c>
      <c r="AE52" s="15">
        <v>63</v>
      </c>
      <c r="AF52" s="15">
        <v>1</v>
      </c>
      <c r="AG52" s="15">
        <v>50</v>
      </c>
      <c r="AH52" s="15">
        <v>4</v>
      </c>
      <c r="AI52" s="15">
        <v>8</v>
      </c>
      <c r="AJ52" s="15">
        <v>119</v>
      </c>
      <c r="AK52" s="15">
        <v>20980</v>
      </c>
      <c r="AL52" s="15">
        <v>18630</v>
      </c>
      <c r="AM52" s="15">
        <v>33</v>
      </c>
      <c r="AN52" s="15">
        <v>67</v>
      </c>
      <c r="AO52" s="15">
        <v>19</v>
      </c>
      <c r="AP52" s="15">
        <v>2496677</v>
      </c>
      <c r="AQ52" s="15">
        <v>68</v>
      </c>
      <c r="AR52" s="16">
        <v>2</v>
      </c>
      <c r="AS52" s="16">
        <v>51.2</v>
      </c>
      <c r="AT52" s="15">
        <v>1</v>
      </c>
      <c r="AU52" s="15">
        <v>0</v>
      </c>
      <c r="AV52" s="15">
        <v>6</v>
      </c>
      <c r="AW52" s="15">
        <v>1</v>
      </c>
      <c r="AX52" s="15">
        <v>3</v>
      </c>
      <c r="AY52" s="15">
        <v>6</v>
      </c>
      <c r="AZ52" s="15">
        <v>3</v>
      </c>
      <c r="BA52" s="15">
        <v>23</v>
      </c>
      <c r="BB52" s="15">
        <v>39</v>
      </c>
      <c r="BC52" s="15">
        <v>63</v>
      </c>
      <c r="BD52" s="15">
        <v>1</v>
      </c>
      <c r="BE52" s="15">
        <v>4</v>
      </c>
      <c r="BF52" s="15">
        <v>70</v>
      </c>
      <c r="BG52" s="15">
        <v>35689</v>
      </c>
      <c r="BH52" s="15">
        <v>27773</v>
      </c>
      <c r="BI52" s="15">
        <v>23</v>
      </c>
      <c r="BJ52" s="15">
        <v>37</v>
      </c>
      <c r="BK52" s="15">
        <v>10</v>
      </c>
      <c r="BL52" s="15">
        <v>2498246</v>
      </c>
      <c r="BM52" s="15">
        <v>556</v>
      </c>
      <c r="BN52" s="15">
        <v>145</v>
      </c>
      <c r="BO52" s="15">
        <v>30</v>
      </c>
      <c r="BP52" s="15">
        <v>115</v>
      </c>
      <c r="BQ52" s="15">
        <v>87</v>
      </c>
      <c r="BR52" s="16">
        <v>94.8</v>
      </c>
      <c r="BS52" s="15">
        <v>87</v>
      </c>
      <c r="BT52" s="15">
        <v>0</v>
      </c>
      <c r="BU52" s="15">
        <v>99</v>
      </c>
      <c r="BV52" s="15">
        <v>6</v>
      </c>
      <c r="BW52" s="15">
        <v>87</v>
      </c>
      <c r="BX52" s="15">
        <v>6</v>
      </c>
      <c r="BY52" s="15">
        <v>6</v>
      </c>
      <c r="BZ52" s="15">
        <v>0</v>
      </c>
      <c r="CA52" s="15">
        <v>84</v>
      </c>
      <c r="CB52" s="15">
        <v>0</v>
      </c>
      <c r="CC52" s="15">
        <v>0</v>
      </c>
      <c r="CD52" s="15">
        <v>3</v>
      </c>
      <c r="CE52" s="15">
        <v>0</v>
      </c>
      <c r="CF52" s="15">
        <v>0</v>
      </c>
      <c r="CG52" s="15">
        <v>0</v>
      </c>
      <c r="CH52" s="15">
        <v>1</v>
      </c>
      <c r="CI52" s="15">
        <v>0</v>
      </c>
      <c r="CJ52" s="15">
        <v>0</v>
      </c>
      <c r="CK52" s="15">
        <v>0</v>
      </c>
      <c r="CL52" s="15">
        <v>0</v>
      </c>
      <c r="CM52" s="15">
        <v>0</v>
      </c>
      <c r="CN52" s="15">
        <v>4</v>
      </c>
      <c r="CO52" s="15">
        <v>1</v>
      </c>
      <c r="CP52" s="15">
        <v>0</v>
      </c>
      <c r="CQ52" s="15">
        <v>0</v>
      </c>
      <c r="CR52" s="15">
        <v>0</v>
      </c>
      <c r="CS52" s="15">
        <v>0</v>
      </c>
      <c r="CT52" s="15">
        <v>0</v>
      </c>
      <c r="CU52" s="15">
        <v>135</v>
      </c>
      <c r="CV52" s="15">
        <v>45</v>
      </c>
      <c r="CW52" s="15">
        <v>9</v>
      </c>
      <c r="CX52" s="15">
        <v>15</v>
      </c>
      <c r="CY52" s="15">
        <v>4</v>
      </c>
      <c r="CZ52" s="15">
        <v>59</v>
      </c>
      <c r="DA52" s="15">
        <v>3</v>
      </c>
    </row>
    <row r="53" spans="1:105" x14ac:dyDescent="0.25">
      <c r="A53" s="2" t="s">
        <v>389</v>
      </c>
      <c r="D53" s="3">
        <f t="shared" ref="D53:AI53" si="0">SUM(D4:D52)</f>
        <v>2966329316</v>
      </c>
      <c r="E53" s="3">
        <f t="shared" si="0"/>
        <v>83609</v>
      </c>
      <c r="F53" s="3">
        <f t="shared" si="0"/>
        <v>42634</v>
      </c>
      <c r="G53" s="3">
        <f t="shared" si="0"/>
        <v>40946</v>
      </c>
      <c r="H53" s="3">
        <f t="shared" si="0"/>
        <v>2277</v>
      </c>
      <c r="I53" s="3">
        <f t="shared" si="0"/>
        <v>2012</v>
      </c>
      <c r="J53" s="3">
        <f t="shared" si="0"/>
        <v>3013</v>
      </c>
      <c r="K53" s="3">
        <f t="shared" si="0"/>
        <v>4857</v>
      </c>
      <c r="L53" s="3">
        <f t="shared" si="0"/>
        <v>2535</v>
      </c>
      <c r="M53" s="3">
        <f t="shared" si="0"/>
        <v>1749</v>
      </c>
      <c r="N53" s="3">
        <f t="shared" si="0"/>
        <v>1766</v>
      </c>
      <c r="O53" s="3">
        <f t="shared" si="0"/>
        <v>3872</v>
      </c>
      <c r="P53" s="3">
        <f t="shared" si="0"/>
        <v>4287</v>
      </c>
      <c r="Q53" s="3">
        <f t="shared" si="0"/>
        <v>4417</v>
      </c>
      <c r="R53" s="3">
        <f t="shared" si="0"/>
        <v>4439</v>
      </c>
      <c r="S53" s="3">
        <f t="shared" si="0"/>
        <v>4574</v>
      </c>
      <c r="T53" s="3">
        <f t="shared" si="0"/>
        <v>4972</v>
      </c>
      <c r="U53" s="3">
        <f t="shared" si="0"/>
        <v>6021</v>
      </c>
      <c r="V53" s="3">
        <f t="shared" si="0"/>
        <v>6265</v>
      </c>
      <c r="W53" s="3">
        <f t="shared" si="0"/>
        <v>6546</v>
      </c>
      <c r="X53" s="3">
        <f t="shared" si="0"/>
        <v>6893</v>
      </c>
      <c r="Y53" s="3">
        <f t="shared" si="0"/>
        <v>5651</v>
      </c>
      <c r="Z53" s="3">
        <f t="shared" si="0"/>
        <v>3963</v>
      </c>
      <c r="AA53" s="3">
        <f t="shared" si="0"/>
        <v>2889</v>
      </c>
      <c r="AB53" s="3">
        <f t="shared" si="0"/>
        <v>2859</v>
      </c>
      <c r="AC53" s="3">
        <f t="shared" si="0"/>
        <v>69441</v>
      </c>
      <c r="AD53" s="3">
        <f t="shared" si="0"/>
        <v>18749</v>
      </c>
      <c r="AE53" s="3">
        <f t="shared" si="0"/>
        <v>50665</v>
      </c>
      <c r="AF53" s="3">
        <f t="shared" si="0"/>
        <v>2787</v>
      </c>
      <c r="AG53" s="3">
        <f t="shared" si="0"/>
        <v>37047</v>
      </c>
      <c r="AH53" s="3">
        <f t="shared" si="0"/>
        <v>6711</v>
      </c>
      <c r="AI53" s="3">
        <f t="shared" si="0"/>
        <v>4120</v>
      </c>
      <c r="AJ53" s="3">
        <f t="shared" ref="AJ53:BO53" si="1">SUM(AJ4:AJ52)</f>
        <v>70103</v>
      </c>
      <c r="AK53" s="3">
        <f t="shared" si="1"/>
        <v>1044050</v>
      </c>
      <c r="AL53" s="3">
        <f t="shared" si="1"/>
        <v>950645</v>
      </c>
      <c r="AM53" s="3">
        <f t="shared" si="1"/>
        <v>14270</v>
      </c>
      <c r="AN53" s="3">
        <f t="shared" si="1"/>
        <v>44435</v>
      </c>
      <c r="AO53" s="3">
        <f t="shared" si="1"/>
        <v>11370</v>
      </c>
      <c r="AP53" s="3">
        <f t="shared" si="1"/>
        <v>1550806217</v>
      </c>
      <c r="AQ53" s="3">
        <f t="shared" si="1"/>
        <v>43486</v>
      </c>
      <c r="AR53" s="3">
        <f t="shared" si="1"/>
        <v>92.1</v>
      </c>
      <c r="AS53" s="3">
        <f t="shared" si="1"/>
        <v>2187.6</v>
      </c>
      <c r="AT53" s="3">
        <f t="shared" si="1"/>
        <v>3900</v>
      </c>
      <c r="AU53" s="3">
        <f t="shared" si="1"/>
        <v>1279</v>
      </c>
      <c r="AV53" s="3">
        <f t="shared" si="1"/>
        <v>7817</v>
      </c>
      <c r="AW53" s="3">
        <f t="shared" si="1"/>
        <v>1779</v>
      </c>
      <c r="AX53" s="3">
        <f t="shared" si="1"/>
        <v>3519</v>
      </c>
      <c r="AY53" s="3">
        <f t="shared" si="1"/>
        <v>3554</v>
      </c>
      <c r="AZ53" s="3">
        <f t="shared" si="1"/>
        <v>3303</v>
      </c>
      <c r="BA53" s="3">
        <f t="shared" si="1"/>
        <v>19882</v>
      </c>
      <c r="BB53" s="3">
        <f t="shared" si="1"/>
        <v>15850</v>
      </c>
      <c r="BC53" s="3">
        <f t="shared" si="1"/>
        <v>30623</v>
      </c>
      <c r="BD53" s="3">
        <f t="shared" si="1"/>
        <v>12060</v>
      </c>
      <c r="BE53" s="3">
        <f t="shared" si="1"/>
        <v>734</v>
      </c>
      <c r="BF53" s="3">
        <f t="shared" si="1"/>
        <v>43582</v>
      </c>
      <c r="BG53" s="3">
        <f t="shared" si="1"/>
        <v>1709735</v>
      </c>
      <c r="BH53" s="3">
        <f t="shared" si="1"/>
        <v>1501778</v>
      </c>
      <c r="BI53" s="3">
        <f t="shared" si="1"/>
        <v>11921</v>
      </c>
      <c r="BJ53" s="3">
        <f t="shared" si="1"/>
        <v>25353</v>
      </c>
      <c r="BK53" s="3">
        <f t="shared" si="1"/>
        <v>6237</v>
      </c>
      <c r="BL53" s="3">
        <f t="shared" si="1"/>
        <v>1534133952</v>
      </c>
      <c r="BM53" s="3">
        <f t="shared" si="1"/>
        <v>8183</v>
      </c>
      <c r="BN53" s="3">
        <f t="shared" si="1"/>
        <v>28394</v>
      </c>
      <c r="BO53" s="3">
        <f t="shared" si="1"/>
        <v>3517</v>
      </c>
      <c r="BP53" s="3">
        <f t="shared" ref="BP53:CU53" si="2">SUM(BP4:BP52)</f>
        <v>24877</v>
      </c>
      <c r="BQ53" s="3">
        <f t="shared" si="2"/>
        <v>47263</v>
      </c>
      <c r="BR53" s="3">
        <f t="shared" si="2"/>
        <v>4636.5</v>
      </c>
      <c r="BS53" s="3">
        <f t="shared" si="2"/>
        <v>29088</v>
      </c>
      <c r="BT53" s="3">
        <f t="shared" si="2"/>
        <v>18175</v>
      </c>
      <c r="BU53" s="3">
        <f t="shared" si="2"/>
        <v>28770</v>
      </c>
      <c r="BV53" s="3">
        <f t="shared" si="2"/>
        <v>896</v>
      </c>
      <c r="BW53" s="3">
        <f t="shared" si="2"/>
        <v>6676</v>
      </c>
      <c r="BX53" s="3">
        <f t="shared" si="2"/>
        <v>21180</v>
      </c>
      <c r="BY53" s="3">
        <f t="shared" si="2"/>
        <v>896</v>
      </c>
      <c r="BZ53" s="3">
        <f t="shared" si="2"/>
        <v>78</v>
      </c>
      <c r="CA53" s="3">
        <f t="shared" si="2"/>
        <v>4039</v>
      </c>
      <c r="CB53" s="3">
        <f t="shared" si="2"/>
        <v>130</v>
      </c>
      <c r="CC53" s="3">
        <f t="shared" si="2"/>
        <v>235</v>
      </c>
      <c r="CD53" s="3">
        <f t="shared" si="2"/>
        <v>2194</v>
      </c>
      <c r="CE53" s="3">
        <f t="shared" si="2"/>
        <v>3336</v>
      </c>
      <c r="CF53" s="3">
        <f t="shared" si="2"/>
        <v>1812</v>
      </c>
      <c r="CG53" s="3">
        <f t="shared" si="2"/>
        <v>1153</v>
      </c>
      <c r="CH53" s="3">
        <f t="shared" si="2"/>
        <v>414</v>
      </c>
      <c r="CI53" s="3">
        <f t="shared" si="2"/>
        <v>310</v>
      </c>
      <c r="CJ53" s="3">
        <f t="shared" si="2"/>
        <v>240</v>
      </c>
      <c r="CK53" s="3">
        <f t="shared" si="2"/>
        <v>1222</v>
      </c>
      <c r="CL53" s="3">
        <f t="shared" si="2"/>
        <v>1190</v>
      </c>
      <c r="CM53" s="3">
        <f t="shared" si="2"/>
        <v>2629</v>
      </c>
      <c r="CN53" s="3">
        <f t="shared" si="2"/>
        <v>1790</v>
      </c>
      <c r="CO53" s="3">
        <f t="shared" si="2"/>
        <v>5531</v>
      </c>
      <c r="CP53" s="3">
        <f t="shared" si="2"/>
        <v>568</v>
      </c>
      <c r="CQ53" s="3">
        <f t="shared" si="2"/>
        <v>985</v>
      </c>
      <c r="CR53" s="3">
        <f t="shared" si="2"/>
        <v>0</v>
      </c>
      <c r="CS53" s="3">
        <f t="shared" si="2"/>
        <v>0</v>
      </c>
      <c r="CT53" s="3">
        <f t="shared" si="2"/>
        <v>0</v>
      </c>
      <c r="CU53" s="3">
        <f t="shared" si="2"/>
        <v>84637</v>
      </c>
      <c r="CV53" s="3">
        <f t="shared" ref="CV53:DA53" si="3">SUM(CV4:CV52)</f>
        <v>31998</v>
      </c>
      <c r="CW53" s="3">
        <f t="shared" si="3"/>
        <v>6276</v>
      </c>
      <c r="CX53" s="3">
        <f t="shared" si="3"/>
        <v>11857</v>
      </c>
      <c r="CY53" s="3">
        <f t="shared" si="3"/>
        <v>5267</v>
      </c>
      <c r="CZ53" s="3">
        <f t="shared" si="3"/>
        <v>26882</v>
      </c>
      <c r="DA53" s="3">
        <f t="shared" si="3"/>
        <v>2357</v>
      </c>
    </row>
    <row r="54" spans="1:105" x14ac:dyDescent="0.25">
      <c r="A54" s="2" t="s">
        <v>408</v>
      </c>
      <c r="D54" s="3"/>
      <c r="E54" s="3"/>
      <c r="F54" s="3">
        <f>F53/E53*100</f>
        <v>50.992118073413153</v>
      </c>
      <c r="G54" s="3">
        <f>G53/E53*100</f>
        <v>48.973196665430756</v>
      </c>
      <c r="H54" s="4">
        <f>H53/48</f>
        <v>47.4375</v>
      </c>
      <c r="M54" s="3">
        <f>I53+J53+K53+L53+M53</f>
        <v>14166</v>
      </c>
      <c r="W54" s="3">
        <f>N53+O53+P53+Q53+R53+S53+U53+V53+T53+W53</f>
        <v>47159</v>
      </c>
      <c r="AB54" s="3">
        <f>X53+Y53+Z53+AB53+AA53</f>
        <v>22255</v>
      </c>
      <c r="AK54" s="3">
        <f>AK53/48</f>
        <v>21751.041666666668</v>
      </c>
      <c r="AP54" s="3">
        <f>AP53/48</f>
        <v>32308462.854166668</v>
      </c>
      <c r="AR54" s="4">
        <f>AR53/46</f>
        <v>2.0021739130434781</v>
      </c>
      <c r="AS54" s="4">
        <f>AS53/46</f>
        <v>47.556521739130432</v>
      </c>
    </row>
    <row r="55" spans="1:105" x14ac:dyDescent="0.25">
      <c r="D55" s="3"/>
      <c r="E55" s="3"/>
      <c r="F55" s="3"/>
      <c r="G55" s="3"/>
    </row>
    <row r="56" spans="1:105" x14ac:dyDescent="0.25">
      <c r="A56" s="6" t="s">
        <v>155</v>
      </c>
    </row>
    <row r="57" spans="1:105" ht="285" x14ac:dyDescent="0.25">
      <c r="A57" s="6" t="s">
        <v>156</v>
      </c>
    </row>
    <row r="58" spans="1:105" ht="30" x14ac:dyDescent="0.25">
      <c r="A58" s="6" t="s">
        <v>157</v>
      </c>
    </row>
    <row r="59" spans="1:105" ht="60" x14ac:dyDescent="0.25">
      <c r="A59" s="6" t="s">
        <v>158</v>
      </c>
    </row>
    <row r="60" spans="1:105" ht="60" x14ac:dyDescent="0.25">
      <c r="A60" s="6" t="s">
        <v>159</v>
      </c>
    </row>
    <row r="61" spans="1:105" ht="30" x14ac:dyDescent="0.25">
      <c r="A61" s="6" t="s">
        <v>160</v>
      </c>
    </row>
    <row r="62" spans="1:105" ht="180" x14ac:dyDescent="0.25">
      <c r="A62" s="6" t="s">
        <v>161</v>
      </c>
    </row>
    <row r="63" spans="1:105" ht="30" x14ac:dyDescent="0.25">
      <c r="A63" s="6" t="s">
        <v>162</v>
      </c>
    </row>
    <row r="64" spans="1:105" ht="45" x14ac:dyDescent="0.25">
      <c r="A64" s="6" t="s">
        <v>163</v>
      </c>
    </row>
    <row r="65" spans="1:1" ht="60" x14ac:dyDescent="0.25">
      <c r="A65" s="6" t="s">
        <v>164</v>
      </c>
    </row>
    <row r="66" spans="1:1" ht="45" x14ac:dyDescent="0.25">
      <c r="A66" s="6" t="s">
        <v>165</v>
      </c>
    </row>
    <row r="67" spans="1:1" ht="105" x14ac:dyDescent="0.25">
      <c r="A67" s="6" t="s">
        <v>166</v>
      </c>
    </row>
    <row r="68" spans="1:1" ht="105" x14ac:dyDescent="0.25">
      <c r="A68" s="6" t="s">
        <v>167</v>
      </c>
    </row>
    <row r="69" spans="1:1" ht="30" x14ac:dyDescent="0.25">
      <c r="A69" s="6" t="s">
        <v>168</v>
      </c>
    </row>
    <row r="70" spans="1:1" ht="45" x14ac:dyDescent="0.25">
      <c r="A70" s="6" t="s">
        <v>169</v>
      </c>
    </row>
    <row r="71" spans="1:1" ht="60" x14ac:dyDescent="0.25">
      <c r="A71" s="6" t="s">
        <v>170</v>
      </c>
    </row>
    <row r="72" spans="1:1" ht="30" x14ac:dyDescent="0.25">
      <c r="A72" s="6" t="s">
        <v>171</v>
      </c>
    </row>
    <row r="73" spans="1:1" ht="210" x14ac:dyDescent="0.25">
      <c r="A73" s="6" t="s">
        <v>172</v>
      </c>
    </row>
    <row r="74" spans="1:1" ht="30" x14ac:dyDescent="0.25">
      <c r="A74" s="6" t="s">
        <v>173</v>
      </c>
    </row>
    <row r="75" spans="1:1" ht="45" x14ac:dyDescent="0.25">
      <c r="A75" s="6" t="s">
        <v>163</v>
      </c>
    </row>
    <row r="76" spans="1:1" ht="60" x14ac:dyDescent="0.25">
      <c r="A76" s="6" t="s">
        <v>174</v>
      </c>
    </row>
    <row r="77" spans="1:1" ht="45" x14ac:dyDescent="0.25">
      <c r="A77" s="6" t="s">
        <v>175</v>
      </c>
    </row>
    <row r="78" spans="1:1" ht="135" x14ac:dyDescent="0.25">
      <c r="A78" s="6" t="s">
        <v>176</v>
      </c>
    </row>
    <row r="79" spans="1:1" ht="105" x14ac:dyDescent="0.25">
      <c r="A79" s="6" t="s">
        <v>167</v>
      </c>
    </row>
    <row r="80" spans="1:1" ht="30" x14ac:dyDescent="0.25">
      <c r="A80" s="6" t="s">
        <v>168</v>
      </c>
    </row>
    <row r="81" spans="1:1" ht="45" x14ac:dyDescent="0.25">
      <c r="A81" s="6" t="s">
        <v>169</v>
      </c>
    </row>
    <row r="82" spans="1:1" ht="60" x14ac:dyDescent="0.25">
      <c r="A82" s="6" t="s">
        <v>177</v>
      </c>
    </row>
    <row r="83" spans="1:1" ht="30" x14ac:dyDescent="0.25">
      <c r="A83" s="6" t="s">
        <v>178</v>
      </c>
    </row>
    <row r="84" spans="1:1" ht="345" x14ac:dyDescent="0.25">
      <c r="A84" s="6" t="s">
        <v>179</v>
      </c>
    </row>
    <row r="85" spans="1:1" ht="30" x14ac:dyDescent="0.25">
      <c r="A85" s="6" t="s">
        <v>180</v>
      </c>
    </row>
    <row r="86" spans="1:1" ht="45" x14ac:dyDescent="0.25">
      <c r="A86" s="6" t="s">
        <v>163</v>
      </c>
    </row>
    <row r="87" spans="1:1" ht="120" x14ac:dyDescent="0.25">
      <c r="A87" s="6" t="s">
        <v>181</v>
      </c>
    </row>
    <row r="88" spans="1:1" ht="30" x14ac:dyDescent="0.25">
      <c r="A88" s="6" t="s">
        <v>182</v>
      </c>
    </row>
    <row r="89" spans="1:1" ht="409.5" x14ac:dyDescent="0.25">
      <c r="A89" s="6" t="s">
        <v>183</v>
      </c>
    </row>
    <row r="90" spans="1:1" ht="30" x14ac:dyDescent="0.25">
      <c r="A90" s="6" t="s">
        <v>184</v>
      </c>
    </row>
    <row r="91" spans="1:1" ht="45" x14ac:dyDescent="0.25">
      <c r="A91" s="6" t="s">
        <v>169</v>
      </c>
    </row>
    <row r="92" spans="1:1" ht="60" x14ac:dyDescent="0.25">
      <c r="A92" s="6" t="s">
        <v>185</v>
      </c>
    </row>
    <row r="93" spans="1:1" ht="45" x14ac:dyDescent="0.25">
      <c r="A93" s="6" t="s">
        <v>186</v>
      </c>
    </row>
    <row r="94" spans="1:1" ht="300" x14ac:dyDescent="0.25">
      <c r="A94" s="6" t="s">
        <v>187</v>
      </c>
    </row>
    <row r="95" spans="1:1" ht="30" x14ac:dyDescent="0.25">
      <c r="A95" s="6" t="s">
        <v>184</v>
      </c>
    </row>
    <row r="96" spans="1:1" ht="45" x14ac:dyDescent="0.25">
      <c r="A96" s="6" t="s">
        <v>169</v>
      </c>
    </row>
    <row r="97" spans="1:1" ht="75" x14ac:dyDescent="0.25">
      <c r="A97" s="6" t="s">
        <v>188</v>
      </c>
    </row>
    <row r="98" spans="1:1" x14ac:dyDescent="0.25">
      <c r="A98" t="s">
        <v>189</v>
      </c>
    </row>
    <row r="99" spans="1:1" x14ac:dyDescent="0.25">
      <c r="A99" t="s">
        <v>190</v>
      </c>
    </row>
    <row r="101" spans="1:1" x14ac:dyDescent="0.25">
      <c r="A101" t="s">
        <v>191</v>
      </c>
    </row>
    <row r="102" spans="1:1" x14ac:dyDescent="0.25">
      <c r="A102" t="s">
        <v>192</v>
      </c>
    </row>
    <row r="103" spans="1:1" x14ac:dyDescent="0.25">
      <c r="A103" t="s">
        <v>193</v>
      </c>
    </row>
    <row r="105" spans="1:1" x14ac:dyDescent="0.25">
      <c r="A105" t="s">
        <v>191</v>
      </c>
    </row>
    <row r="106" spans="1:1" x14ac:dyDescent="0.25">
      <c r="A106" t="s">
        <v>194</v>
      </c>
    </row>
    <row r="107" spans="1:1" x14ac:dyDescent="0.25">
      <c r="A107" t="s">
        <v>195</v>
      </c>
    </row>
    <row r="109" spans="1:1" x14ac:dyDescent="0.25">
      <c r="A109" t="s">
        <v>191</v>
      </c>
    </row>
    <row r="110" spans="1:1" x14ac:dyDescent="0.25">
      <c r="A110" t="s">
        <v>196</v>
      </c>
    </row>
    <row r="111" spans="1:1" x14ac:dyDescent="0.25">
      <c r="A111" t="s">
        <v>197</v>
      </c>
    </row>
    <row r="113" spans="1:1" x14ac:dyDescent="0.25">
      <c r="A113" t="s">
        <v>191</v>
      </c>
    </row>
    <row r="114" spans="1:1" x14ac:dyDescent="0.25">
      <c r="A114" t="s">
        <v>198</v>
      </c>
    </row>
    <row r="115" spans="1:1" x14ac:dyDescent="0.25">
      <c r="A115" t="s">
        <v>199</v>
      </c>
    </row>
    <row r="117" spans="1:1" x14ac:dyDescent="0.25">
      <c r="A117" t="s">
        <v>191</v>
      </c>
    </row>
    <row r="118" spans="1:1" x14ac:dyDescent="0.25">
      <c r="A118" t="s">
        <v>200</v>
      </c>
    </row>
    <row r="119" spans="1:1" x14ac:dyDescent="0.25">
      <c r="A119" t="s">
        <v>201</v>
      </c>
    </row>
    <row r="121" spans="1:1" x14ac:dyDescent="0.25">
      <c r="A121" t="s">
        <v>191</v>
      </c>
    </row>
    <row r="122" spans="1:1" x14ac:dyDescent="0.25">
      <c r="A122" t="s">
        <v>202</v>
      </c>
    </row>
    <row r="123" spans="1:1" x14ac:dyDescent="0.25">
      <c r="A123" t="s">
        <v>203</v>
      </c>
    </row>
    <row r="125" spans="1:1" x14ac:dyDescent="0.25">
      <c r="A125" t="s">
        <v>191</v>
      </c>
    </row>
    <row r="126" spans="1:1" x14ac:dyDescent="0.25">
      <c r="A126" t="s">
        <v>204</v>
      </c>
    </row>
    <row r="127" spans="1:1" x14ac:dyDescent="0.25">
      <c r="A127" t="s">
        <v>205</v>
      </c>
    </row>
    <row r="129" spans="1:1" x14ac:dyDescent="0.25">
      <c r="A129" t="s">
        <v>191</v>
      </c>
    </row>
    <row r="130" spans="1:1" x14ac:dyDescent="0.25">
      <c r="A130" t="s">
        <v>206</v>
      </c>
    </row>
    <row r="131" spans="1:1" x14ac:dyDescent="0.25">
      <c r="A131" t="s">
        <v>207</v>
      </c>
    </row>
    <row r="133" spans="1:1" x14ac:dyDescent="0.25">
      <c r="A133" t="s">
        <v>191</v>
      </c>
    </row>
    <row r="134" spans="1:1" x14ac:dyDescent="0.25">
      <c r="A134" t="s">
        <v>208</v>
      </c>
    </row>
    <row r="135" spans="1:1" x14ac:dyDescent="0.25">
      <c r="A135" t="s">
        <v>209</v>
      </c>
    </row>
    <row r="137" spans="1:1" x14ac:dyDescent="0.25">
      <c r="A137" t="s">
        <v>191</v>
      </c>
    </row>
    <row r="138" spans="1:1" x14ac:dyDescent="0.25">
      <c r="A138" t="s">
        <v>210</v>
      </c>
    </row>
    <row r="139" spans="1:1" x14ac:dyDescent="0.25">
      <c r="A139" t="s">
        <v>211</v>
      </c>
    </row>
    <row r="141" spans="1:1" x14ac:dyDescent="0.25">
      <c r="A141" t="s">
        <v>191</v>
      </c>
    </row>
    <row r="142" spans="1:1" x14ac:dyDescent="0.25">
      <c r="A142" t="s">
        <v>212</v>
      </c>
    </row>
    <row r="143" spans="1:1" x14ac:dyDescent="0.25">
      <c r="A143" t="s">
        <v>213</v>
      </c>
    </row>
    <row r="145" spans="1:1" x14ac:dyDescent="0.25">
      <c r="A145" t="s">
        <v>191</v>
      </c>
    </row>
    <row r="146" spans="1:1" x14ac:dyDescent="0.25">
      <c r="A146" t="s">
        <v>214</v>
      </c>
    </row>
    <row r="147" spans="1:1" x14ac:dyDescent="0.25">
      <c r="A147" t="s">
        <v>215</v>
      </c>
    </row>
    <row r="149" spans="1:1" x14ac:dyDescent="0.25">
      <c r="A149" t="s">
        <v>191</v>
      </c>
    </row>
    <row r="150" spans="1:1" x14ac:dyDescent="0.25">
      <c r="A150" t="s">
        <v>216</v>
      </c>
    </row>
    <row r="151" spans="1:1" x14ac:dyDescent="0.25">
      <c r="A151" t="s">
        <v>217</v>
      </c>
    </row>
    <row r="153" spans="1:1" x14ac:dyDescent="0.25">
      <c r="A153" t="s">
        <v>191</v>
      </c>
    </row>
    <row r="154" spans="1:1" x14ac:dyDescent="0.25">
      <c r="A154" t="s">
        <v>218</v>
      </c>
    </row>
    <row r="155" spans="1:1" x14ac:dyDescent="0.25">
      <c r="A155" t="s">
        <v>219</v>
      </c>
    </row>
    <row r="157" spans="1:1" x14ac:dyDescent="0.25">
      <c r="A157" t="s">
        <v>191</v>
      </c>
    </row>
    <row r="158" spans="1:1" x14ac:dyDescent="0.25">
      <c r="A158" t="s">
        <v>220</v>
      </c>
    </row>
    <row r="159" spans="1:1" x14ac:dyDescent="0.25">
      <c r="A159" t="s">
        <v>221</v>
      </c>
    </row>
    <row r="161" spans="1:1" x14ac:dyDescent="0.25">
      <c r="A161" t="s">
        <v>191</v>
      </c>
    </row>
    <row r="162" spans="1:1" x14ac:dyDescent="0.25">
      <c r="A162" t="s">
        <v>222</v>
      </c>
    </row>
    <row r="163" spans="1:1" x14ac:dyDescent="0.25">
      <c r="A163" t="s">
        <v>223</v>
      </c>
    </row>
    <row r="165" spans="1:1" x14ac:dyDescent="0.25">
      <c r="A165" t="s">
        <v>191</v>
      </c>
    </row>
    <row r="166" spans="1:1" x14ac:dyDescent="0.25">
      <c r="A166" t="s">
        <v>224</v>
      </c>
    </row>
    <row r="167" spans="1:1" x14ac:dyDescent="0.25">
      <c r="A167" t="s">
        <v>225</v>
      </c>
    </row>
    <row r="169" spans="1:1" x14ac:dyDescent="0.25">
      <c r="A169" t="s">
        <v>191</v>
      </c>
    </row>
    <row r="170" spans="1:1" x14ac:dyDescent="0.25">
      <c r="A170" t="s">
        <v>226</v>
      </c>
    </row>
    <row r="171" spans="1:1" x14ac:dyDescent="0.25">
      <c r="A171" t="s">
        <v>227</v>
      </c>
    </row>
    <row r="173" spans="1:1" x14ac:dyDescent="0.25">
      <c r="A173" t="s">
        <v>191</v>
      </c>
    </row>
    <row r="174" spans="1:1" x14ac:dyDescent="0.25">
      <c r="A174" t="s">
        <v>228</v>
      </c>
    </row>
    <row r="175" spans="1:1" x14ac:dyDescent="0.25">
      <c r="A175" t="s">
        <v>229</v>
      </c>
    </row>
    <row r="177" spans="1:1" x14ac:dyDescent="0.25">
      <c r="A177" t="s">
        <v>191</v>
      </c>
    </row>
    <row r="178" spans="1:1" x14ac:dyDescent="0.25">
      <c r="A178" t="s">
        <v>230</v>
      </c>
    </row>
    <row r="179" spans="1:1" x14ac:dyDescent="0.25">
      <c r="A179" t="s">
        <v>231</v>
      </c>
    </row>
    <row r="181" spans="1:1" x14ac:dyDescent="0.25">
      <c r="A181" t="s">
        <v>191</v>
      </c>
    </row>
    <row r="182" spans="1:1" x14ac:dyDescent="0.25">
      <c r="A182" t="s">
        <v>232</v>
      </c>
    </row>
    <row r="183" spans="1:1" x14ac:dyDescent="0.25">
      <c r="A183" t="s">
        <v>233</v>
      </c>
    </row>
    <row r="185" spans="1:1" x14ac:dyDescent="0.25">
      <c r="A185" t="s">
        <v>191</v>
      </c>
    </row>
    <row r="186" spans="1:1" x14ac:dyDescent="0.25">
      <c r="A186" t="s">
        <v>234</v>
      </c>
    </row>
    <row r="187" spans="1:1" x14ac:dyDescent="0.25">
      <c r="A187" t="s">
        <v>235</v>
      </c>
    </row>
    <row r="189" spans="1:1" x14ac:dyDescent="0.25">
      <c r="A189" t="s">
        <v>191</v>
      </c>
    </row>
    <row r="190" spans="1:1" x14ac:dyDescent="0.25">
      <c r="A190" t="s">
        <v>236</v>
      </c>
    </row>
    <row r="191" spans="1:1" x14ac:dyDescent="0.25">
      <c r="A191" t="s">
        <v>237</v>
      </c>
    </row>
    <row r="193" spans="1:1" x14ac:dyDescent="0.25">
      <c r="A193" t="s">
        <v>191</v>
      </c>
    </row>
    <row r="194" spans="1:1" x14ac:dyDescent="0.25">
      <c r="A194" t="s">
        <v>238</v>
      </c>
    </row>
    <row r="195" spans="1:1" x14ac:dyDescent="0.25">
      <c r="A195" t="s">
        <v>239</v>
      </c>
    </row>
    <row r="197" spans="1:1" x14ac:dyDescent="0.25">
      <c r="A197" t="s">
        <v>191</v>
      </c>
    </row>
    <row r="198" spans="1:1" x14ac:dyDescent="0.25">
      <c r="A198" t="s">
        <v>240</v>
      </c>
    </row>
    <row r="199" spans="1:1" x14ac:dyDescent="0.25">
      <c r="A199" t="s">
        <v>241</v>
      </c>
    </row>
    <row r="201" spans="1:1" x14ac:dyDescent="0.25">
      <c r="A201" t="s">
        <v>191</v>
      </c>
    </row>
    <row r="202" spans="1:1" x14ac:dyDescent="0.25">
      <c r="A202" t="s">
        <v>242</v>
      </c>
    </row>
    <row r="203" spans="1:1" x14ac:dyDescent="0.25">
      <c r="A203" t="s">
        <v>243</v>
      </c>
    </row>
    <row r="205" spans="1:1" x14ac:dyDescent="0.25">
      <c r="A205" t="s">
        <v>191</v>
      </c>
    </row>
    <row r="206" spans="1:1" x14ac:dyDescent="0.25">
      <c r="A206" t="s">
        <v>244</v>
      </c>
    </row>
    <row r="207" spans="1:1" x14ac:dyDescent="0.25">
      <c r="A207" t="s">
        <v>245</v>
      </c>
    </row>
    <row r="209" spans="1:1" x14ac:dyDescent="0.25">
      <c r="A209" t="s">
        <v>191</v>
      </c>
    </row>
    <row r="210" spans="1:1" x14ac:dyDescent="0.25">
      <c r="A210" t="s">
        <v>246</v>
      </c>
    </row>
    <row r="211" spans="1:1" x14ac:dyDescent="0.25">
      <c r="A211" t="s">
        <v>247</v>
      </c>
    </row>
    <row r="213" spans="1:1" x14ac:dyDescent="0.25">
      <c r="A213" t="s">
        <v>191</v>
      </c>
    </row>
    <row r="214" spans="1:1" x14ac:dyDescent="0.25">
      <c r="A214" t="s">
        <v>248</v>
      </c>
    </row>
    <row r="215" spans="1:1" x14ac:dyDescent="0.25">
      <c r="A215" t="s">
        <v>249</v>
      </c>
    </row>
    <row r="217" spans="1:1" x14ac:dyDescent="0.25">
      <c r="A217" t="s">
        <v>191</v>
      </c>
    </row>
    <row r="218" spans="1:1" x14ac:dyDescent="0.25">
      <c r="A218" t="s">
        <v>250</v>
      </c>
    </row>
    <row r="219" spans="1:1" x14ac:dyDescent="0.25">
      <c r="A219" t="s">
        <v>251</v>
      </c>
    </row>
    <row r="221" spans="1:1" x14ac:dyDescent="0.25">
      <c r="A221" t="s">
        <v>191</v>
      </c>
    </row>
    <row r="222" spans="1:1" x14ac:dyDescent="0.25">
      <c r="A222" t="s">
        <v>252</v>
      </c>
    </row>
    <row r="223" spans="1:1" x14ac:dyDescent="0.25">
      <c r="A223" t="s">
        <v>253</v>
      </c>
    </row>
    <row r="225" spans="1:1" x14ac:dyDescent="0.25">
      <c r="A225" t="s">
        <v>191</v>
      </c>
    </row>
    <row r="226" spans="1:1" x14ac:dyDescent="0.25">
      <c r="A226" t="s">
        <v>254</v>
      </c>
    </row>
    <row r="227" spans="1:1" x14ac:dyDescent="0.25">
      <c r="A227" t="s">
        <v>255</v>
      </c>
    </row>
    <row r="229" spans="1:1" x14ac:dyDescent="0.25">
      <c r="A229" t="s">
        <v>191</v>
      </c>
    </row>
    <row r="230" spans="1:1" x14ac:dyDescent="0.25">
      <c r="A230" t="s">
        <v>256</v>
      </c>
    </row>
    <row r="231" spans="1:1" x14ac:dyDescent="0.25">
      <c r="A231" t="s">
        <v>257</v>
      </c>
    </row>
    <row r="233" spans="1:1" x14ac:dyDescent="0.25">
      <c r="A233" t="s">
        <v>191</v>
      </c>
    </row>
    <row r="234" spans="1:1" x14ac:dyDescent="0.25">
      <c r="A234" t="s">
        <v>258</v>
      </c>
    </row>
    <row r="235" spans="1:1" x14ac:dyDescent="0.25">
      <c r="A235" t="s">
        <v>259</v>
      </c>
    </row>
    <row r="237" spans="1:1" x14ac:dyDescent="0.25">
      <c r="A237" t="s">
        <v>191</v>
      </c>
    </row>
    <row r="238" spans="1:1" x14ac:dyDescent="0.25">
      <c r="A238" t="s">
        <v>260</v>
      </c>
    </row>
    <row r="239" spans="1:1" x14ac:dyDescent="0.25">
      <c r="A239" t="s">
        <v>261</v>
      </c>
    </row>
    <row r="241" spans="1:1" x14ac:dyDescent="0.25">
      <c r="A241" t="s">
        <v>191</v>
      </c>
    </row>
    <row r="242" spans="1:1" x14ac:dyDescent="0.25">
      <c r="A242" t="s">
        <v>262</v>
      </c>
    </row>
    <row r="243" spans="1:1" x14ac:dyDescent="0.25">
      <c r="A243" t="s">
        <v>263</v>
      </c>
    </row>
    <row r="245" spans="1:1" x14ac:dyDescent="0.25">
      <c r="A245" t="s">
        <v>191</v>
      </c>
    </row>
    <row r="246" spans="1:1" x14ac:dyDescent="0.25">
      <c r="A246" t="s">
        <v>264</v>
      </c>
    </row>
    <row r="247" spans="1:1" x14ac:dyDescent="0.25">
      <c r="A247" t="s">
        <v>265</v>
      </c>
    </row>
    <row r="249" spans="1:1" x14ac:dyDescent="0.25">
      <c r="A249" t="s">
        <v>191</v>
      </c>
    </row>
    <row r="250" spans="1:1" x14ac:dyDescent="0.25">
      <c r="A250" t="s">
        <v>266</v>
      </c>
    </row>
    <row r="251" spans="1:1" x14ac:dyDescent="0.25">
      <c r="A251" t="s">
        <v>267</v>
      </c>
    </row>
    <row r="253" spans="1:1" x14ac:dyDescent="0.25">
      <c r="A253" t="s">
        <v>191</v>
      </c>
    </row>
    <row r="254" spans="1:1" x14ac:dyDescent="0.25">
      <c r="A254" t="s">
        <v>268</v>
      </c>
    </row>
    <row r="255" spans="1:1" x14ac:dyDescent="0.25">
      <c r="A255" t="s">
        <v>269</v>
      </c>
    </row>
    <row r="257" spans="1:1" x14ac:dyDescent="0.25">
      <c r="A257" t="s">
        <v>191</v>
      </c>
    </row>
    <row r="258" spans="1:1" x14ac:dyDescent="0.25">
      <c r="A258" t="s">
        <v>270</v>
      </c>
    </row>
    <row r="259" spans="1:1" x14ac:dyDescent="0.25">
      <c r="A259" t="s">
        <v>271</v>
      </c>
    </row>
    <row r="261" spans="1:1" x14ac:dyDescent="0.25">
      <c r="A261" t="s">
        <v>191</v>
      </c>
    </row>
    <row r="262" spans="1:1" x14ac:dyDescent="0.25">
      <c r="A262" t="s">
        <v>272</v>
      </c>
    </row>
    <row r="263" spans="1:1" x14ac:dyDescent="0.25">
      <c r="A263" t="s">
        <v>273</v>
      </c>
    </row>
    <row r="265" spans="1:1" x14ac:dyDescent="0.25">
      <c r="A265" t="s">
        <v>191</v>
      </c>
    </row>
    <row r="266" spans="1:1" x14ac:dyDescent="0.25">
      <c r="A266" t="s">
        <v>274</v>
      </c>
    </row>
    <row r="267" spans="1:1" x14ac:dyDescent="0.25">
      <c r="A267" t="s">
        <v>275</v>
      </c>
    </row>
    <row r="269" spans="1:1" x14ac:dyDescent="0.25">
      <c r="A269" t="s">
        <v>191</v>
      </c>
    </row>
    <row r="270" spans="1:1" x14ac:dyDescent="0.25">
      <c r="A270" t="s">
        <v>276</v>
      </c>
    </row>
    <row r="271" spans="1:1" x14ac:dyDescent="0.25">
      <c r="A271" t="s">
        <v>277</v>
      </c>
    </row>
    <row r="273" spans="1:1" x14ac:dyDescent="0.25">
      <c r="A273" t="s">
        <v>191</v>
      </c>
    </row>
    <row r="274" spans="1:1" x14ac:dyDescent="0.25">
      <c r="A274" t="s">
        <v>278</v>
      </c>
    </row>
    <row r="275" spans="1:1" x14ac:dyDescent="0.25">
      <c r="A275" t="s">
        <v>279</v>
      </c>
    </row>
    <row r="277" spans="1:1" x14ac:dyDescent="0.25">
      <c r="A277" t="s">
        <v>191</v>
      </c>
    </row>
    <row r="278" spans="1:1" x14ac:dyDescent="0.25">
      <c r="A278" t="s">
        <v>280</v>
      </c>
    </row>
    <row r="279" spans="1:1" x14ac:dyDescent="0.25">
      <c r="A279" t="s">
        <v>281</v>
      </c>
    </row>
    <row r="281" spans="1:1" x14ac:dyDescent="0.25">
      <c r="A281" t="s">
        <v>191</v>
      </c>
    </row>
    <row r="282" spans="1:1" x14ac:dyDescent="0.25">
      <c r="A282" t="s">
        <v>282</v>
      </c>
    </row>
    <row r="283" spans="1:1" x14ac:dyDescent="0.25">
      <c r="A283" t="s">
        <v>283</v>
      </c>
    </row>
    <row r="285" spans="1:1" x14ac:dyDescent="0.25">
      <c r="A285" t="s">
        <v>191</v>
      </c>
    </row>
    <row r="286" spans="1:1" x14ac:dyDescent="0.25">
      <c r="A286" t="s">
        <v>284</v>
      </c>
    </row>
    <row r="287" spans="1:1" x14ac:dyDescent="0.25">
      <c r="A287" t="s">
        <v>285</v>
      </c>
    </row>
    <row r="289" spans="1:1" x14ac:dyDescent="0.25">
      <c r="A289" t="s">
        <v>191</v>
      </c>
    </row>
    <row r="290" spans="1:1" x14ac:dyDescent="0.25">
      <c r="A290" t="s">
        <v>286</v>
      </c>
    </row>
    <row r="291" spans="1:1" x14ac:dyDescent="0.25">
      <c r="A291" t="s">
        <v>287</v>
      </c>
    </row>
    <row r="293" spans="1:1" x14ac:dyDescent="0.25">
      <c r="A293" t="s">
        <v>191</v>
      </c>
    </row>
    <row r="294" spans="1:1" x14ac:dyDescent="0.25">
      <c r="A294" t="s">
        <v>288</v>
      </c>
    </row>
    <row r="295" spans="1:1" x14ac:dyDescent="0.25">
      <c r="A295" t="s">
        <v>289</v>
      </c>
    </row>
    <row r="297" spans="1:1" x14ac:dyDescent="0.25">
      <c r="A297" t="s">
        <v>191</v>
      </c>
    </row>
    <row r="298" spans="1:1" x14ac:dyDescent="0.25">
      <c r="A298" t="s">
        <v>290</v>
      </c>
    </row>
    <row r="299" spans="1:1" x14ac:dyDescent="0.25">
      <c r="A299" t="s">
        <v>291</v>
      </c>
    </row>
    <row r="301" spans="1:1" x14ac:dyDescent="0.25">
      <c r="A301" t="s">
        <v>191</v>
      </c>
    </row>
    <row r="302" spans="1:1" x14ac:dyDescent="0.25">
      <c r="A302" t="s">
        <v>292</v>
      </c>
    </row>
    <row r="303" spans="1:1" x14ac:dyDescent="0.25">
      <c r="A303" t="s">
        <v>293</v>
      </c>
    </row>
    <row r="305" spans="1:1" x14ac:dyDescent="0.25">
      <c r="A305" t="s">
        <v>191</v>
      </c>
    </row>
    <row r="306" spans="1:1" x14ac:dyDescent="0.25">
      <c r="A306" t="s">
        <v>294</v>
      </c>
    </row>
    <row r="307" spans="1:1" x14ac:dyDescent="0.25">
      <c r="A307" t="s">
        <v>295</v>
      </c>
    </row>
    <row r="309" spans="1:1" x14ac:dyDescent="0.25">
      <c r="A309" t="s">
        <v>191</v>
      </c>
    </row>
    <row r="310" spans="1:1" x14ac:dyDescent="0.25">
      <c r="A310" t="s">
        <v>296</v>
      </c>
    </row>
    <row r="311" spans="1:1" x14ac:dyDescent="0.25">
      <c r="A311" t="s">
        <v>297</v>
      </c>
    </row>
    <row r="313" spans="1:1" x14ac:dyDescent="0.25">
      <c r="A313" t="s">
        <v>191</v>
      </c>
    </row>
    <row r="314" spans="1:1" x14ac:dyDescent="0.25">
      <c r="A314" t="s">
        <v>298</v>
      </c>
    </row>
    <row r="315" spans="1:1" x14ac:dyDescent="0.25">
      <c r="A315" t="s">
        <v>299</v>
      </c>
    </row>
    <row r="317" spans="1:1" x14ac:dyDescent="0.25">
      <c r="A317" t="s">
        <v>191</v>
      </c>
    </row>
    <row r="318" spans="1:1" x14ac:dyDescent="0.25">
      <c r="A318" t="s">
        <v>300</v>
      </c>
    </row>
    <row r="319" spans="1:1" x14ac:dyDescent="0.25">
      <c r="A319" t="s">
        <v>301</v>
      </c>
    </row>
    <row r="321" spans="1:1" x14ac:dyDescent="0.25">
      <c r="A321" t="s">
        <v>191</v>
      </c>
    </row>
    <row r="322" spans="1:1" x14ac:dyDescent="0.25">
      <c r="A322" t="s">
        <v>302</v>
      </c>
    </row>
    <row r="323" spans="1:1" x14ac:dyDescent="0.25">
      <c r="A323" t="s">
        <v>303</v>
      </c>
    </row>
    <row r="325" spans="1:1" x14ac:dyDescent="0.25">
      <c r="A325" t="s">
        <v>191</v>
      </c>
    </row>
    <row r="326" spans="1:1" x14ac:dyDescent="0.25">
      <c r="A326" t="s">
        <v>304</v>
      </c>
    </row>
    <row r="327" spans="1:1" x14ac:dyDescent="0.25">
      <c r="A327" t="s">
        <v>305</v>
      </c>
    </row>
    <row r="329" spans="1:1" x14ac:dyDescent="0.25">
      <c r="A329" t="s">
        <v>191</v>
      </c>
    </row>
    <row r="330" spans="1:1" x14ac:dyDescent="0.25">
      <c r="A330" t="s">
        <v>306</v>
      </c>
    </row>
    <row r="331" spans="1:1" x14ac:dyDescent="0.25">
      <c r="A331" t="s">
        <v>307</v>
      </c>
    </row>
    <row r="333" spans="1:1" x14ac:dyDescent="0.25">
      <c r="A333" t="s">
        <v>191</v>
      </c>
    </row>
    <row r="334" spans="1:1" x14ac:dyDescent="0.25">
      <c r="A334" t="s">
        <v>308</v>
      </c>
    </row>
    <row r="335" spans="1:1" x14ac:dyDescent="0.25">
      <c r="A335" t="s">
        <v>309</v>
      </c>
    </row>
    <row r="337" spans="1:1" x14ac:dyDescent="0.25">
      <c r="A337" t="s">
        <v>191</v>
      </c>
    </row>
    <row r="338" spans="1:1" x14ac:dyDescent="0.25">
      <c r="A338" t="s">
        <v>310</v>
      </c>
    </row>
    <row r="339" spans="1:1" x14ac:dyDescent="0.25">
      <c r="A339" t="s">
        <v>311</v>
      </c>
    </row>
    <row r="341" spans="1:1" x14ac:dyDescent="0.25">
      <c r="A341" t="s">
        <v>191</v>
      </c>
    </row>
    <row r="342" spans="1:1" x14ac:dyDescent="0.25">
      <c r="A342" t="s">
        <v>312</v>
      </c>
    </row>
    <row r="343" spans="1:1" x14ac:dyDescent="0.25">
      <c r="A343" t="s">
        <v>313</v>
      </c>
    </row>
    <row r="345" spans="1:1" x14ac:dyDescent="0.25">
      <c r="A345" t="s">
        <v>191</v>
      </c>
    </row>
    <row r="346" spans="1:1" x14ac:dyDescent="0.25">
      <c r="A346" t="s">
        <v>314</v>
      </c>
    </row>
    <row r="347" spans="1:1" x14ac:dyDescent="0.25">
      <c r="A347" t="s">
        <v>315</v>
      </c>
    </row>
    <row r="349" spans="1:1" x14ac:dyDescent="0.25">
      <c r="A349" t="s">
        <v>191</v>
      </c>
    </row>
    <row r="350" spans="1:1" x14ac:dyDescent="0.25">
      <c r="A350" t="s">
        <v>316</v>
      </c>
    </row>
    <row r="351" spans="1:1" x14ac:dyDescent="0.25">
      <c r="A351" t="s">
        <v>317</v>
      </c>
    </row>
    <row r="353" spans="1:1" x14ac:dyDescent="0.25">
      <c r="A353" t="s">
        <v>191</v>
      </c>
    </row>
    <row r="354" spans="1:1" x14ac:dyDescent="0.25">
      <c r="A354" t="s">
        <v>318</v>
      </c>
    </row>
    <row r="355" spans="1:1" x14ac:dyDescent="0.25">
      <c r="A355" t="s">
        <v>319</v>
      </c>
    </row>
    <row r="357" spans="1:1" x14ac:dyDescent="0.25">
      <c r="A357" t="s">
        <v>191</v>
      </c>
    </row>
    <row r="358" spans="1:1" x14ac:dyDescent="0.25">
      <c r="A358" t="s">
        <v>320</v>
      </c>
    </row>
    <row r="359" spans="1:1" x14ac:dyDescent="0.25">
      <c r="A359" t="s">
        <v>321</v>
      </c>
    </row>
    <row r="361" spans="1:1" x14ac:dyDescent="0.25">
      <c r="A361" t="s">
        <v>191</v>
      </c>
    </row>
    <row r="362" spans="1:1" x14ac:dyDescent="0.25">
      <c r="A362" t="s">
        <v>322</v>
      </c>
    </row>
    <row r="363" spans="1:1" x14ac:dyDescent="0.25">
      <c r="A363" t="s">
        <v>323</v>
      </c>
    </row>
    <row r="365" spans="1:1" x14ac:dyDescent="0.25">
      <c r="A365" t="s">
        <v>191</v>
      </c>
    </row>
    <row r="366" spans="1:1" x14ac:dyDescent="0.25">
      <c r="A366" t="s">
        <v>324</v>
      </c>
    </row>
    <row r="367" spans="1:1" x14ac:dyDescent="0.25">
      <c r="A367" t="s">
        <v>325</v>
      </c>
    </row>
    <row r="369" spans="1:1" x14ac:dyDescent="0.25">
      <c r="A369" t="s">
        <v>191</v>
      </c>
    </row>
    <row r="370" spans="1:1" x14ac:dyDescent="0.25">
      <c r="A370" t="s">
        <v>326</v>
      </c>
    </row>
    <row r="371" spans="1:1" x14ac:dyDescent="0.25">
      <c r="A371" t="s">
        <v>327</v>
      </c>
    </row>
    <row r="373" spans="1:1" x14ac:dyDescent="0.25">
      <c r="A373" t="s">
        <v>191</v>
      </c>
    </row>
    <row r="374" spans="1:1" x14ac:dyDescent="0.25">
      <c r="A374" t="s">
        <v>328</v>
      </c>
    </row>
    <row r="375" spans="1:1" x14ac:dyDescent="0.25">
      <c r="A375" t="s">
        <v>329</v>
      </c>
    </row>
    <row r="377" spans="1:1" x14ac:dyDescent="0.25">
      <c r="A377" t="s">
        <v>191</v>
      </c>
    </row>
    <row r="378" spans="1:1" x14ac:dyDescent="0.25">
      <c r="A378" t="s">
        <v>330</v>
      </c>
    </row>
    <row r="379" spans="1:1" x14ac:dyDescent="0.25">
      <c r="A379" t="s">
        <v>331</v>
      </c>
    </row>
    <row r="381" spans="1:1" x14ac:dyDescent="0.25">
      <c r="A381" t="s">
        <v>191</v>
      </c>
    </row>
    <row r="382" spans="1:1" x14ac:dyDescent="0.25">
      <c r="A382" t="s">
        <v>332</v>
      </c>
    </row>
    <row r="383" spans="1:1" x14ac:dyDescent="0.25">
      <c r="A383" t="s">
        <v>333</v>
      </c>
    </row>
    <row r="385" spans="1:1" x14ac:dyDescent="0.25">
      <c r="A385" t="s">
        <v>191</v>
      </c>
    </row>
    <row r="386" spans="1:1" x14ac:dyDescent="0.25">
      <c r="A386" t="s">
        <v>334</v>
      </c>
    </row>
    <row r="387" spans="1:1" x14ac:dyDescent="0.25">
      <c r="A387" t="s">
        <v>335</v>
      </c>
    </row>
    <row r="389" spans="1:1" x14ac:dyDescent="0.25">
      <c r="A389" t="s">
        <v>191</v>
      </c>
    </row>
    <row r="390" spans="1:1" x14ac:dyDescent="0.25">
      <c r="A390" t="s">
        <v>336</v>
      </c>
    </row>
    <row r="391" spans="1:1" x14ac:dyDescent="0.25">
      <c r="A391" t="s">
        <v>337</v>
      </c>
    </row>
    <row r="393" spans="1:1" x14ac:dyDescent="0.25">
      <c r="A393" t="s">
        <v>191</v>
      </c>
    </row>
    <row r="394" spans="1:1" x14ac:dyDescent="0.25">
      <c r="A394" t="s">
        <v>338</v>
      </c>
    </row>
    <row r="395" spans="1:1" x14ac:dyDescent="0.25">
      <c r="A395" t="s">
        <v>339</v>
      </c>
    </row>
    <row r="397" spans="1:1" x14ac:dyDescent="0.25">
      <c r="A397" t="s">
        <v>191</v>
      </c>
    </row>
    <row r="398" spans="1:1" x14ac:dyDescent="0.25">
      <c r="A398" t="s">
        <v>340</v>
      </c>
    </row>
    <row r="399" spans="1:1" x14ac:dyDescent="0.25">
      <c r="A399" t="s">
        <v>341</v>
      </c>
    </row>
    <row r="401" spans="1:1" x14ac:dyDescent="0.25">
      <c r="A401" t="s">
        <v>191</v>
      </c>
    </row>
    <row r="402" spans="1:1" x14ac:dyDescent="0.25">
      <c r="A402" t="s">
        <v>342</v>
      </c>
    </row>
    <row r="403" spans="1:1" x14ac:dyDescent="0.25">
      <c r="A403" t="s">
        <v>343</v>
      </c>
    </row>
    <row r="405" spans="1:1" x14ac:dyDescent="0.25">
      <c r="A405" t="s">
        <v>191</v>
      </c>
    </row>
    <row r="406" spans="1:1" x14ac:dyDescent="0.25">
      <c r="A406" t="s">
        <v>344</v>
      </c>
    </row>
    <row r="407" spans="1:1" x14ac:dyDescent="0.25">
      <c r="A407" t="s">
        <v>343</v>
      </c>
    </row>
    <row r="409" spans="1:1" x14ac:dyDescent="0.25">
      <c r="A409" t="s">
        <v>191</v>
      </c>
    </row>
    <row r="410" spans="1:1" x14ac:dyDescent="0.25">
      <c r="A410" t="s">
        <v>345</v>
      </c>
    </row>
    <row r="411" spans="1:1" x14ac:dyDescent="0.25">
      <c r="A411" t="s">
        <v>343</v>
      </c>
    </row>
    <row r="413" spans="1:1" x14ac:dyDescent="0.25">
      <c r="A413" t="s">
        <v>191</v>
      </c>
    </row>
    <row r="414" spans="1:1" x14ac:dyDescent="0.25">
      <c r="A414" t="s">
        <v>346</v>
      </c>
    </row>
    <row r="415" spans="1:1" x14ac:dyDescent="0.25">
      <c r="A415" t="s">
        <v>343</v>
      </c>
    </row>
    <row r="417" spans="1:1" x14ac:dyDescent="0.25">
      <c r="A417" t="s">
        <v>191</v>
      </c>
    </row>
    <row r="418" spans="1:1" x14ac:dyDescent="0.25">
      <c r="A418" t="s">
        <v>347</v>
      </c>
    </row>
    <row r="419" spans="1:1" x14ac:dyDescent="0.25">
      <c r="A419" t="s">
        <v>343</v>
      </c>
    </row>
    <row r="421" spans="1:1" x14ac:dyDescent="0.25">
      <c r="A421" t="s">
        <v>191</v>
      </c>
    </row>
    <row r="422" spans="1:1" x14ac:dyDescent="0.25">
      <c r="A422" t="s">
        <v>348</v>
      </c>
    </row>
    <row r="423" spans="1:1" x14ac:dyDescent="0.25">
      <c r="A423" t="s">
        <v>343</v>
      </c>
    </row>
    <row r="425" spans="1:1" x14ac:dyDescent="0.25">
      <c r="A425" t="s">
        <v>191</v>
      </c>
    </row>
    <row r="426" spans="1:1" x14ac:dyDescent="0.25">
      <c r="A426" t="s">
        <v>349</v>
      </c>
    </row>
    <row r="427" spans="1:1" x14ac:dyDescent="0.25">
      <c r="A427" t="s">
        <v>343</v>
      </c>
    </row>
    <row r="429" spans="1:1" x14ac:dyDescent="0.25">
      <c r="A429" t="s">
        <v>191</v>
      </c>
    </row>
    <row r="430" spans="1:1" x14ac:dyDescent="0.25">
      <c r="A430" t="s">
        <v>350</v>
      </c>
    </row>
    <row r="431" spans="1:1" x14ac:dyDescent="0.25">
      <c r="A431" t="s">
        <v>343</v>
      </c>
    </row>
    <row r="433" spans="1:1" x14ac:dyDescent="0.25">
      <c r="A433" t="s">
        <v>191</v>
      </c>
    </row>
    <row r="434" spans="1:1" x14ac:dyDescent="0.25">
      <c r="A434" t="s">
        <v>351</v>
      </c>
    </row>
    <row r="435" spans="1:1" x14ac:dyDescent="0.25">
      <c r="A435" t="s">
        <v>343</v>
      </c>
    </row>
    <row r="437" spans="1:1" x14ac:dyDescent="0.25">
      <c r="A437" t="s">
        <v>191</v>
      </c>
    </row>
    <row r="438" spans="1:1" x14ac:dyDescent="0.25">
      <c r="A438" t="s">
        <v>352</v>
      </c>
    </row>
    <row r="439" spans="1:1" x14ac:dyDescent="0.25">
      <c r="A439" t="s">
        <v>343</v>
      </c>
    </row>
    <row r="441" spans="1:1" x14ac:dyDescent="0.25">
      <c r="A441" t="s">
        <v>191</v>
      </c>
    </row>
    <row r="442" spans="1:1" x14ac:dyDescent="0.25">
      <c r="A442" t="s">
        <v>353</v>
      </c>
    </row>
    <row r="443" spans="1:1" x14ac:dyDescent="0.25">
      <c r="A443" t="s">
        <v>343</v>
      </c>
    </row>
    <row r="445" spans="1:1" x14ac:dyDescent="0.25">
      <c r="A445" t="s">
        <v>191</v>
      </c>
    </row>
    <row r="446" spans="1:1" x14ac:dyDescent="0.25">
      <c r="A446" t="s">
        <v>354</v>
      </c>
    </row>
    <row r="447" spans="1:1" x14ac:dyDescent="0.25">
      <c r="A447" t="s">
        <v>343</v>
      </c>
    </row>
    <row r="449" spans="1:1" x14ac:dyDescent="0.25">
      <c r="A449" t="s">
        <v>191</v>
      </c>
    </row>
    <row r="450" spans="1:1" x14ac:dyDescent="0.25">
      <c r="A450" t="s">
        <v>355</v>
      </c>
    </row>
    <row r="451" spans="1:1" x14ac:dyDescent="0.25">
      <c r="A451" t="s">
        <v>343</v>
      </c>
    </row>
    <row r="453" spans="1:1" x14ac:dyDescent="0.25">
      <c r="A453" t="s">
        <v>191</v>
      </c>
    </row>
    <row r="454" spans="1:1" x14ac:dyDescent="0.25">
      <c r="A454" t="s">
        <v>356</v>
      </c>
    </row>
    <row r="455" spans="1:1" x14ac:dyDescent="0.25">
      <c r="A455" t="s">
        <v>343</v>
      </c>
    </row>
    <row r="457" spans="1:1" x14ac:dyDescent="0.25">
      <c r="A457" t="s">
        <v>191</v>
      </c>
    </row>
    <row r="458" spans="1:1" x14ac:dyDescent="0.25">
      <c r="A458" t="s">
        <v>357</v>
      </c>
    </row>
    <row r="459" spans="1:1" x14ac:dyDescent="0.25">
      <c r="A459" t="s">
        <v>343</v>
      </c>
    </row>
    <row r="461" spans="1:1" x14ac:dyDescent="0.25">
      <c r="A461" t="s">
        <v>191</v>
      </c>
    </row>
    <row r="462" spans="1:1" x14ac:dyDescent="0.25">
      <c r="A462" t="s">
        <v>358</v>
      </c>
    </row>
    <row r="463" spans="1:1" x14ac:dyDescent="0.25">
      <c r="A463" t="s">
        <v>343</v>
      </c>
    </row>
    <row r="465" spans="1:1" x14ac:dyDescent="0.25">
      <c r="A465" t="s">
        <v>191</v>
      </c>
    </row>
    <row r="466" spans="1:1" x14ac:dyDescent="0.25">
      <c r="A466" t="s">
        <v>359</v>
      </c>
    </row>
    <row r="467" spans="1:1" x14ac:dyDescent="0.25">
      <c r="A467" t="s">
        <v>343</v>
      </c>
    </row>
    <row r="469" spans="1:1" x14ac:dyDescent="0.25">
      <c r="A469" t="s">
        <v>191</v>
      </c>
    </row>
    <row r="470" spans="1:1" x14ac:dyDescent="0.25">
      <c r="A470" t="s">
        <v>360</v>
      </c>
    </row>
    <row r="471" spans="1:1" x14ac:dyDescent="0.25">
      <c r="A471" t="s">
        <v>343</v>
      </c>
    </row>
    <row r="473" spans="1:1" x14ac:dyDescent="0.25">
      <c r="A473" t="s">
        <v>191</v>
      </c>
    </row>
    <row r="474" spans="1:1" x14ac:dyDescent="0.25">
      <c r="A474" t="s">
        <v>361</v>
      </c>
    </row>
    <row r="475" spans="1:1" x14ac:dyDescent="0.25">
      <c r="A475" t="s">
        <v>343</v>
      </c>
    </row>
    <row r="477" spans="1:1" x14ac:dyDescent="0.25">
      <c r="A477" t="s">
        <v>191</v>
      </c>
    </row>
    <row r="478" spans="1:1" x14ac:dyDescent="0.25">
      <c r="A478" t="s">
        <v>362</v>
      </c>
    </row>
    <row r="479" spans="1:1" x14ac:dyDescent="0.25">
      <c r="A479" t="s">
        <v>343</v>
      </c>
    </row>
    <row r="481" spans="1:1" x14ac:dyDescent="0.25">
      <c r="A481" t="s">
        <v>191</v>
      </c>
    </row>
    <row r="482" spans="1:1" x14ac:dyDescent="0.25">
      <c r="A482" t="s">
        <v>363</v>
      </c>
    </row>
    <row r="483" spans="1:1" x14ac:dyDescent="0.25">
      <c r="A483" t="s">
        <v>343</v>
      </c>
    </row>
    <row r="485" spans="1:1" x14ac:dyDescent="0.25">
      <c r="A485" t="s">
        <v>191</v>
      </c>
    </row>
    <row r="486" spans="1:1" x14ac:dyDescent="0.25">
      <c r="A486" t="s">
        <v>364</v>
      </c>
    </row>
    <row r="487" spans="1:1" x14ac:dyDescent="0.25">
      <c r="A487" t="s">
        <v>343</v>
      </c>
    </row>
    <row r="489" spans="1:1" x14ac:dyDescent="0.25">
      <c r="A489" t="s">
        <v>191</v>
      </c>
    </row>
    <row r="490" spans="1:1" x14ac:dyDescent="0.25">
      <c r="A490" t="s">
        <v>365</v>
      </c>
    </row>
    <row r="491" spans="1:1" x14ac:dyDescent="0.25">
      <c r="A491" t="s">
        <v>199</v>
      </c>
    </row>
    <row r="493" spans="1:1" x14ac:dyDescent="0.25">
      <c r="A493" t="s">
        <v>191</v>
      </c>
    </row>
    <row r="494" spans="1:1" x14ac:dyDescent="0.25">
      <c r="A494" t="s">
        <v>366</v>
      </c>
    </row>
    <row r="495" spans="1:1" x14ac:dyDescent="0.25">
      <c r="A495" t="s">
        <v>367</v>
      </c>
    </row>
    <row r="497" spans="1:1" x14ac:dyDescent="0.25">
      <c r="A497" t="s">
        <v>191</v>
      </c>
    </row>
    <row r="498" spans="1:1" x14ac:dyDescent="0.25">
      <c r="A498" t="s">
        <v>368</v>
      </c>
    </row>
    <row r="499" spans="1:1" x14ac:dyDescent="0.25">
      <c r="A499" t="s">
        <v>369</v>
      </c>
    </row>
    <row r="501" spans="1:1" x14ac:dyDescent="0.25">
      <c r="A501" t="s">
        <v>191</v>
      </c>
    </row>
    <row r="502" spans="1:1" x14ac:dyDescent="0.25">
      <c r="A502" t="s">
        <v>370</v>
      </c>
    </row>
    <row r="503" spans="1:1" x14ac:dyDescent="0.25">
      <c r="A503" t="s">
        <v>371</v>
      </c>
    </row>
    <row r="505" spans="1:1" x14ac:dyDescent="0.25">
      <c r="A505" t="s">
        <v>191</v>
      </c>
    </row>
    <row r="506" spans="1:1" x14ac:dyDescent="0.25">
      <c r="A506" t="s">
        <v>372</v>
      </c>
    </row>
    <row r="507" spans="1:1" x14ac:dyDescent="0.25">
      <c r="A507" t="s">
        <v>373</v>
      </c>
    </row>
    <row r="509" spans="1:1" x14ac:dyDescent="0.25">
      <c r="A509" t="s">
        <v>191</v>
      </c>
    </row>
    <row r="510" spans="1:1" x14ac:dyDescent="0.25">
      <c r="A510" t="s">
        <v>374</v>
      </c>
    </row>
    <row r="511" spans="1:1" x14ac:dyDescent="0.25">
      <c r="A511" t="s">
        <v>375</v>
      </c>
    </row>
    <row r="513" spans="1:1" x14ac:dyDescent="0.25">
      <c r="A513" t="s">
        <v>191</v>
      </c>
    </row>
    <row r="514" spans="1:1" x14ac:dyDescent="0.25">
      <c r="A514" t="s">
        <v>376</v>
      </c>
    </row>
    <row r="515" spans="1:1" x14ac:dyDescent="0.25">
      <c r="A515" t="s">
        <v>377</v>
      </c>
    </row>
    <row r="518" spans="1:1" x14ac:dyDescent="0.25">
      <c r="A518" t="s">
        <v>378</v>
      </c>
    </row>
    <row r="519" spans="1:1" x14ac:dyDescent="0.25">
      <c r="A519" t="s">
        <v>379</v>
      </c>
    </row>
    <row r="521" spans="1:1" x14ac:dyDescent="0.25">
      <c r="A521" t="s">
        <v>380</v>
      </c>
    </row>
    <row r="522" spans="1:1" x14ac:dyDescent="0.25">
      <c r="A522" t="s">
        <v>381</v>
      </c>
    </row>
    <row r="524" spans="1:1" x14ac:dyDescent="0.25">
      <c r="A524" t="s">
        <v>382</v>
      </c>
    </row>
    <row r="525" spans="1:1" x14ac:dyDescent="0.25">
      <c r="A525" t="s">
        <v>383</v>
      </c>
    </row>
    <row r="527" spans="1:1" x14ac:dyDescent="0.25">
      <c r="A527" t="s">
        <v>384</v>
      </c>
    </row>
    <row r="529" spans="1:1" x14ac:dyDescent="0.25">
      <c r="A529" t="s">
        <v>385</v>
      </c>
    </row>
    <row r="530" spans="1:1" x14ac:dyDescent="0.25">
      <c r="A530" t="s">
        <v>386</v>
      </c>
    </row>
    <row r="540" spans="1:1" x14ac:dyDescent="0.25">
      <c r="A540" t="s">
        <v>387</v>
      </c>
    </row>
    <row r="541" spans="1:1" x14ac:dyDescent="0.25">
      <c r="A541" t="s">
        <v>388</v>
      </c>
    </row>
  </sheetData>
  <pageMargins left="0.75" right="0.75" top="0.75" bottom="0.5" header="0.5" footer="0.7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17"/>
  <sheetViews>
    <sheetView workbookViewId="0">
      <pane xSplit="1" ySplit="1" topLeftCell="CT2" activePane="bottomRight" state="frozen"/>
      <selection pane="topRight" activeCell="B1" sqref="B1"/>
      <selection pane="bottomLeft" activeCell="A2" sqref="A2"/>
      <selection pane="bottomRight" activeCell="CW16" sqref="CW16"/>
    </sheetView>
  </sheetViews>
  <sheetFormatPr defaultRowHeight="15" x14ac:dyDescent="0.25"/>
  <cols>
    <col min="1" max="1" width="40.7109375" customWidth="1"/>
    <col min="2" max="2" width="24.140625" customWidth="1"/>
    <col min="3" max="3" width="24" customWidth="1"/>
    <col min="4" max="4" width="28.85546875" customWidth="1"/>
    <col min="5" max="5" width="28.7109375" customWidth="1"/>
    <col min="6" max="6" width="17.85546875" customWidth="1"/>
    <col min="7" max="7" width="18.7109375" customWidth="1"/>
    <col min="8" max="8" width="30.7109375" customWidth="1"/>
    <col min="9" max="10" width="22.85546875" customWidth="1"/>
    <col min="11" max="11" width="23.85546875" customWidth="1"/>
    <col min="12" max="27" width="24.85546875" customWidth="1"/>
    <col min="28" max="28" width="30" customWidth="1"/>
    <col min="29" max="29" width="38.7109375" customWidth="1"/>
    <col min="30" max="30" width="34.7109375" customWidth="1"/>
    <col min="31" max="31" width="30.42578125" customWidth="1"/>
    <col min="32" max="32" width="41.140625" customWidth="1"/>
    <col min="33" max="35" width="40.7109375" customWidth="1"/>
    <col min="36" max="36" width="38.7109375" customWidth="1"/>
    <col min="37" max="37" width="31.85546875" customWidth="1"/>
    <col min="38" max="38" width="35.5703125" customWidth="1"/>
    <col min="39" max="41" width="40.7109375" customWidth="1"/>
    <col min="42" max="42" width="39.5703125" customWidth="1"/>
    <col min="43" max="43" width="28.140625" customWidth="1"/>
    <col min="44" max="44" width="30.5703125" customWidth="1"/>
    <col min="45" max="45" width="24.28515625" customWidth="1"/>
    <col min="46" max="46" width="39.140625" customWidth="1"/>
    <col min="47" max="47" width="40.7109375" customWidth="1"/>
    <col min="48" max="48" width="23.85546875" customWidth="1"/>
    <col min="49" max="49" width="32.7109375" customWidth="1"/>
    <col min="50" max="50" width="41.7109375" customWidth="1"/>
    <col min="51" max="51" width="37.85546875" customWidth="1"/>
    <col min="52" max="52" width="37.7109375" customWidth="1"/>
    <col min="53" max="53" width="28.28515625" customWidth="1"/>
    <col min="54" max="54" width="30.5703125" customWidth="1"/>
    <col min="55" max="57" width="40.7109375" customWidth="1"/>
    <col min="58" max="58" width="28.28515625" customWidth="1"/>
    <col min="59" max="59" width="30.7109375" customWidth="1"/>
    <col min="60" max="60" width="34.42578125" customWidth="1"/>
    <col min="61" max="63" width="40.7109375" customWidth="1"/>
    <col min="64" max="64" width="38.42578125" customWidth="1"/>
    <col min="65" max="65" width="30.140625" customWidth="1"/>
    <col min="66" max="66" width="32.28515625" customWidth="1"/>
    <col min="67" max="67" width="37.140625" customWidth="1"/>
    <col min="68" max="68" width="36.85546875" customWidth="1"/>
    <col min="69" max="69" width="19.7109375" customWidth="1"/>
    <col min="70" max="70" width="34.28515625" customWidth="1"/>
    <col min="71" max="71" width="26.85546875" customWidth="1"/>
    <col min="72" max="72" width="28.5703125" customWidth="1"/>
    <col min="73" max="73" width="29.140625" customWidth="1"/>
    <col min="74" max="74" width="34" customWidth="1"/>
    <col min="75" max="75" width="31" customWidth="1"/>
    <col min="76" max="76" width="31.28515625" customWidth="1"/>
    <col min="77" max="77" width="40.7109375" customWidth="1"/>
    <col min="78" max="78" width="36.7109375" customWidth="1"/>
    <col min="79" max="79" width="22.42578125" customWidth="1"/>
    <col min="80" max="81" width="40.7109375" customWidth="1"/>
    <col min="82" max="82" width="26.28515625" customWidth="1"/>
    <col min="83" max="83" width="40.7109375" customWidth="1"/>
    <col min="84" max="84" width="32.85546875" customWidth="1"/>
    <col min="85" max="85" width="40.7109375" customWidth="1"/>
    <col min="86" max="86" width="33.7109375" customWidth="1"/>
    <col min="87" max="87" width="40" customWidth="1"/>
    <col min="88" max="88" width="33.5703125" customWidth="1"/>
    <col min="89" max="89" width="40.7109375" customWidth="1"/>
    <col min="90" max="90" width="41.5703125" customWidth="1"/>
    <col min="91" max="91" width="40.7109375" customWidth="1"/>
    <col min="92" max="92" width="21.42578125" customWidth="1"/>
    <col min="93" max="93" width="37.5703125" customWidth="1"/>
    <col min="94" max="94" width="36" customWidth="1"/>
    <col min="95" max="95" width="32.140625" customWidth="1"/>
    <col min="96" max="97" width="40.7109375" customWidth="1"/>
    <col min="98" max="98" width="32" customWidth="1"/>
    <col min="99" max="99" width="28.5703125" customWidth="1"/>
    <col min="100" max="100" width="19.5703125" customWidth="1"/>
    <col min="101" max="101" width="21.140625" customWidth="1"/>
    <col min="102" max="102" width="30.28515625" customWidth="1"/>
    <col min="103" max="104" width="21.5703125" customWidth="1"/>
    <col min="105" max="105" width="16.85546875" customWidth="1"/>
    <col min="106" max="108" width="9.140625" customWidth="1"/>
  </cols>
  <sheetData>
    <row r="1" spans="1:105" x14ac:dyDescent="0.25">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row>
    <row r="2" spans="1:105" x14ac:dyDescent="0.25">
      <c r="A2" s="2" t="s">
        <v>115</v>
      </c>
      <c r="B2" s="3">
        <v>498909</v>
      </c>
      <c r="C2" s="3">
        <v>6744041</v>
      </c>
      <c r="D2" s="3">
        <v>40128943</v>
      </c>
      <c r="E2" s="3">
        <v>184</v>
      </c>
      <c r="F2" s="3">
        <v>90</v>
      </c>
      <c r="G2" s="3">
        <v>94</v>
      </c>
      <c r="H2" s="3">
        <v>45</v>
      </c>
      <c r="I2" s="3">
        <v>5</v>
      </c>
      <c r="J2" s="3">
        <v>7</v>
      </c>
      <c r="K2" s="3">
        <v>13</v>
      </c>
      <c r="L2" s="3">
        <v>2</v>
      </c>
      <c r="M2" s="3">
        <v>3</v>
      </c>
      <c r="N2" s="3">
        <v>3</v>
      </c>
      <c r="O2" s="3">
        <v>6</v>
      </c>
      <c r="P2" s="3">
        <v>8</v>
      </c>
      <c r="Q2" s="3">
        <v>9</v>
      </c>
      <c r="R2" s="3">
        <v>7</v>
      </c>
      <c r="S2" s="3">
        <v>13</v>
      </c>
      <c r="T2" s="3">
        <v>17</v>
      </c>
      <c r="U2" s="3">
        <v>15</v>
      </c>
      <c r="V2" s="3">
        <v>19</v>
      </c>
      <c r="W2" s="3">
        <v>24</v>
      </c>
      <c r="X2" s="3">
        <v>8</v>
      </c>
      <c r="Y2" s="3">
        <v>9</v>
      </c>
      <c r="Z2" s="3">
        <v>5</v>
      </c>
      <c r="AA2" s="3">
        <v>8</v>
      </c>
      <c r="AB2" s="3">
        <v>3</v>
      </c>
      <c r="AC2" s="3">
        <v>154</v>
      </c>
      <c r="AD2" s="3">
        <v>44</v>
      </c>
      <c r="AE2" s="3">
        <v>110</v>
      </c>
      <c r="AF2" s="3">
        <v>7</v>
      </c>
      <c r="AG2" s="3">
        <v>90</v>
      </c>
      <c r="AH2" s="3">
        <v>6</v>
      </c>
      <c r="AI2" s="3">
        <v>7</v>
      </c>
      <c r="AJ2" s="3">
        <v>152</v>
      </c>
      <c r="AK2" s="3">
        <v>20907</v>
      </c>
      <c r="AL2" s="3">
        <v>20286</v>
      </c>
      <c r="AM2" s="3">
        <v>44</v>
      </c>
      <c r="AN2" s="3">
        <v>89</v>
      </c>
      <c r="AO2" s="3">
        <v>19</v>
      </c>
      <c r="AP2" s="3">
        <v>3177817</v>
      </c>
      <c r="AQ2" s="3">
        <v>85</v>
      </c>
      <c r="AR2" s="4">
        <v>2.1</v>
      </c>
      <c r="AS2" s="4">
        <v>48.8</v>
      </c>
      <c r="AT2" s="3">
        <v>4</v>
      </c>
      <c r="AU2" s="3">
        <v>0</v>
      </c>
      <c r="AV2" s="3">
        <v>19</v>
      </c>
      <c r="AW2" s="3">
        <v>4</v>
      </c>
      <c r="AX2" s="3">
        <v>8</v>
      </c>
      <c r="AY2" s="3">
        <v>10</v>
      </c>
      <c r="AZ2" s="3">
        <v>5</v>
      </c>
      <c r="BA2" s="3">
        <v>38</v>
      </c>
      <c r="BB2" s="3">
        <v>29</v>
      </c>
      <c r="BC2" s="3">
        <v>75</v>
      </c>
      <c r="BD2" s="3">
        <v>3</v>
      </c>
      <c r="BE2" s="3">
        <v>7</v>
      </c>
      <c r="BF2" s="3">
        <v>82</v>
      </c>
      <c r="BG2" s="3">
        <v>38601</v>
      </c>
      <c r="BH2" s="3">
        <v>31970</v>
      </c>
      <c r="BI2" s="3">
        <v>21</v>
      </c>
      <c r="BJ2" s="3">
        <v>51</v>
      </c>
      <c r="BK2" s="3">
        <v>10</v>
      </c>
      <c r="BL2" s="3">
        <v>3165281</v>
      </c>
      <c r="BM2" s="3">
        <v>7</v>
      </c>
      <c r="BN2" s="3">
        <v>106</v>
      </c>
      <c r="BO2" s="3">
        <v>17</v>
      </c>
      <c r="BP2" s="3">
        <v>89</v>
      </c>
      <c r="BQ2" s="3">
        <v>89</v>
      </c>
      <c r="BR2" s="4">
        <v>103.3</v>
      </c>
      <c r="BS2" s="3">
        <v>89</v>
      </c>
      <c r="BT2" s="3">
        <v>0</v>
      </c>
      <c r="BU2" s="3">
        <v>34</v>
      </c>
      <c r="BV2" s="3">
        <v>11</v>
      </c>
      <c r="BW2" s="3">
        <v>14</v>
      </c>
      <c r="BX2" s="3">
        <v>9</v>
      </c>
      <c r="BY2" s="3">
        <v>11</v>
      </c>
      <c r="BZ2" s="3">
        <v>0</v>
      </c>
      <c r="CA2" s="3">
        <v>0</v>
      </c>
      <c r="CB2" s="3">
        <v>0</v>
      </c>
      <c r="CC2" s="3">
        <v>0</v>
      </c>
      <c r="CD2" s="3">
        <v>14</v>
      </c>
      <c r="CE2" s="3">
        <v>1</v>
      </c>
      <c r="CF2" s="3">
        <v>1</v>
      </c>
      <c r="CG2" s="3">
        <v>0</v>
      </c>
      <c r="CH2" s="3">
        <v>3</v>
      </c>
      <c r="CI2" s="3">
        <v>0</v>
      </c>
      <c r="CJ2" s="3">
        <v>0</v>
      </c>
      <c r="CK2" s="3">
        <v>1</v>
      </c>
      <c r="CL2" s="3">
        <v>0</v>
      </c>
      <c r="CM2" s="3">
        <v>0</v>
      </c>
      <c r="CN2" s="3">
        <v>0</v>
      </c>
      <c r="CO2" s="3">
        <v>2</v>
      </c>
      <c r="CP2" s="3">
        <v>1</v>
      </c>
      <c r="CQ2" s="3">
        <v>0</v>
      </c>
      <c r="CR2" s="3">
        <v>0</v>
      </c>
      <c r="CS2" s="3">
        <v>0</v>
      </c>
      <c r="CT2" s="3">
        <v>0</v>
      </c>
      <c r="CU2" s="3">
        <v>183</v>
      </c>
      <c r="CV2" s="3">
        <v>82</v>
      </c>
      <c r="CW2" s="3">
        <v>11</v>
      </c>
      <c r="CX2" s="3">
        <v>26</v>
      </c>
      <c r="CY2" s="3">
        <v>8</v>
      </c>
      <c r="CZ2" s="3">
        <v>52</v>
      </c>
      <c r="DA2" s="3">
        <v>4</v>
      </c>
    </row>
    <row r="3" spans="1:105" x14ac:dyDescent="0.25">
      <c r="A3" s="2" t="s">
        <v>127</v>
      </c>
      <c r="B3" s="3">
        <v>509012</v>
      </c>
      <c r="C3" s="3">
        <v>6750539</v>
      </c>
      <c r="D3" s="3">
        <v>124443457</v>
      </c>
      <c r="E3" s="3">
        <v>472</v>
      </c>
      <c r="F3" s="3">
        <v>229</v>
      </c>
      <c r="G3" s="3">
        <v>243</v>
      </c>
      <c r="H3" s="3">
        <v>48</v>
      </c>
      <c r="I3" s="3">
        <v>18</v>
      </c>
      <c r="J3" s="3">
        <v>15</v>
      </c>
      <c r="K3" s="3">
        <v>19</v>
      </c>
      <c r="L3" s="3">
        <v>14</v>
      </c>
      <c r="M3" s="3">
        <v>6</v>
      </c>
      <c r="N3" s="3">
        <v>9</v>
      </c>
      <c r="O3" s="3">
        <v>17</v>
      </c>
      <c r="P3" s="3">
        <v>20</v>
      </c>
      <c r="Q3" s="3">
        <v>23</v>
      </c>
      <c r="R3" s="3">
        <v>19</v>
      </c>
      <c r="S3" s="3">
        <v>20</v>
      </c>
      <c r="T3" s="3">
        <v>23</v>
      </c>
      <c r="U3" s="3">
        <v>49</v>
      </c>
      <c r="V3" s="3">
        <v>43</v>
      </c>
      <c r="W3" s="3">
        <v>46</v>
      </c>
      <c r="X3" s="3">
        <v>45</v>
      </c>
      <c r="Y3" s="3">
        <v>30</v>
      </c>
      <c r="Z3" s="3">
        <v>28</v>
      </c>
      <c r="AA3" s="3">
        <v>15</v>
      </c>
      <c r="AB3" s="3">
        <v>13</v>
      </c>
      <c r="AC3" s="3">
        <v>400</v>
      </c>
      <c r="AD3" s="3">
        <v>142</v>
      </c>
      <c r="AE3" s="3">
        <v>258</v>
      </c>
      <c r="AF3" s="3">
        <v>5</v>
      </c>
      <c r="AG3" s="3">
        <v>219</v>
      </c>
      <c r="AH3" s="3">
        <v>24</v>
      </c>
      <c r="AI3" s="3">
        <v>10</v>
      </c>
      <c r="AJ3" s="3">
        <v>401</v>
      </c>
      <c r="AK3" s="3">
        <v>21074</v>
      </c>
      <c r="AL3" s="3">
        <v>19335</v>
      </c>
      <c r="AM3" s="3">
        <v>98</v>
      </c>
      <c r="AN3" s="3">
        <v>257</v>
      </c>
      <c r="AO3" s="3">
        <v>46</v>
      </c>
      <c r="AP3" s="3">
        <v>8450619</v>
      </c>
      <c r="AQ3" s="3">
        <v>236</v>
      </c>
      <c r="AR3" s="4">
        <v>2</v>
      </c>
      <c r="AS3" s="4">
        <v>47.4</v>
      </c>
      <c r="AT3" s="3">
        <v>11</v>
      </c>
      <c r="AU3" s="3">
        <v>4</v>
      </c>
      <c r="AV3" s="3">
        <v>40</v>
      </c>
      <c r="AW3" s="3">
        <v>15</v>
      </c>
      <c r="AX3" s="3">
        <v>19</v>
      </c>
      <c r="AY3" s="3">
        <v>16</v>
      </c>
      <c r="AZ3" s="3">
        <v>18</v>
      </c>
      <c r="BA3" s="3">
        <v>102</v>
      </c>
      <c r="BB3" s="3">
        <v>96</v>
      </c>
      <c r="BC3" s="3">
        <v>204</v>
      </c>
      <c r="BD3" s="3">
        <v>24</v>
      </c>
      <c r="BE3" s="3">
        <v>8</v>
      </c>
      <c r="BF3" s="3">
        <v>234</v>
      </c>
      <c r="BG3" s="3">
        <v>36375</v>
      </c>
      <c r="BH3" s="3">
        <v>31578</v>
      </c>
      <c r="BI3" s="3">
        <v>60</v>
      </c>
      <c r="BJ3" s="3">
        <v>143</v>
      </c>
      <c r="BK3" s="3">
        <v>31</v>
      </c>
      <c r="BL3" s="3">
        <v>8511710</v>
      </c>
      <c r="BM3" s="3">
        <v>189</v>
      </c>
      <c r="BN3" s="3">
        <v>347</v>
      </c>
      <c r="BO3" s="3">
        <v>88</v>
      </c>
      <c r="BP3" s="3">
        <v>259</v>
      </c>
      <c r="BQ3" s="3">
        <v>268</v>
      </c>
      <c r="BR3" s="4">
        <v>94</v>
      </c>
      <c r="BS3" s="3">
        <v>268</v>
      </c>
      <c r="BT3" s="3">
        <v>0</v>
      </c>
      <c r="BU3" s="3">
        <v>149</v>
      </c>
      <c r="BV3" s="3">
        <v>22</v>
      </c>
      <c r="BW3" s="3">
        <v>104</v>
      </c>
      <c r="BX3" s="3">
        <v>23</v>
      </c>
      <c r="BY3" s="3">
        <v>22</v>
      </c>
      <c r="BZ3" s="3">
        <v>0</v>
      </c>
      <c r="CA3" s="3">
        <v>99</v>
      </c>
      <c r="CB3" s="3">
        <v>0</v>
      </c>
      <c r="CC3" s="3">
        <v>0</v>
      </c>
      <c r="CD3" s="3">
        <v>5</v>
      </c>
      <c r="CE3" s="3">
        <v>8</v>
      </c>
      <c r="CF3" s="3">
        <v>4</v>
      </c>
      <c r="CG3" s="3">
        <v>3</v>
      </c>
      <c r="CH3" s="3">
        <v>0</v>
      </c>
      <c r="CI3" s="3">
        <v>0</v>
      </c>
      <c r="CJ3" s="3">
        <v>0</v>
      </c>
      <c r="CK3" s="3">
        <v>0</v>
      </c>
      <c r="CL3" s="3">
        <v>0</v>
      </c>
      <c r="CM3" s="3">
        <v>0</v>
      </c>
      <c r="CN3" s="3">
        <v>6</v>
      </c>
      <c r="CO3" s="3">
        <v>1</v>
      </c>
      <c r="CP3" s="3">
        <v>0</v>
      </c>
      <c r="CQ3" s="3">
        <v>1</v>
      </c>
      <c r="CR3" s="3">
        <v>0</v>
      </c>
      <c r="CS3" s="3">
        <v>0</v>
      </c>
      <c r="CT3" s="3">
        <v>0</v>
      </c>
      <c r="CU3" s="3">
        <v>476</v>
      </c>
      <c r="CV3" s="3">
        <v>191</v>
      </c>
      <c r="CW3" s="3">
        <v>32</v>
      </c>
      <c r="CX3" s="3">
        <v>61</v>
      </c>
      <c r="CY3" s="3">
        <v>20</v>
      </c>
      <c r="CZ3" s="3">
        <v>160</v>
      </c>
      <c r="DA3" s="3">
        <v>12</v>
      </c>
    </row>
    <row r="4" spans="1:105" x14ac:dyDescent="0.25">
      <c r="A4" s="2" t="s">
        <v>129</v>
      </c>
      <c r="B4" s="3">
        <v>507228</v>
      </c>
      <c r="C4" s="3">
        <v>6744875</v>
      </c>
      <c r="D4" s="3">
        <v>52521973</v>
      </c>
      <c r="E4" s="3">
        <v>164</v>
      </c>
      <c r="F4" s="3">
        <v>76</v>
      </c>
      <c r="G4" s="3">
        <v>88</v>
      </c>
      <c r="H4" s="3">
        <v>50</v>
      </c>
      <c r="I4" s="3">
        <v>2</v>
      </c>
      <c r="J4" s="3">
        <v>4</v>
      </c>
      <c r="K4" s="3">
        <v>7</v>
      </c>
      <c r="L4" s="3">
        <v>9</v>
      </c>
      <c r="M4" s="3">
        <v>5</v>
      </c>
      <c r="N4" s="3">
        <v>2</v>
      </c>
      <c r="O4" s="3">
        <v>5</v>
      </c>
      <c r="P4" s="3">
        <v>3</v>
      </c>
      <c r="Q4" s="3">
        <v>4</v>
      </c>
      <c r="R4" s="3">
        <v>6</v>
      </c>
      <c r="S4" s="3">
        <v>9</v>
      </c>
      <c r="T4" s="3">
        <v>12</v>
      </c>
      <c r="U4" s="3">
        <v>19</v>
      </c>
      <c r="V4" s="3">
        <v>15</v>
      </c>
      <c r="W4" s="3">
        <v>12</v>
      </c>
      <c r="X4" s="3">
        <v>14</v>
      </c>
      <c r="Y4" s="3">
        <v>14</v>
      </c>
      <c r="Z4" s="3">
        <v>7</v>
      </c>
      <c r="AA4" s="3">
        <v>4</v>
      </c>
      <c r="AB4" s="3">
        <v>11</v>
      </c>
      <c r="AC4" s="3">
        <v>137</v>
      </c>
      <c r="AD4" s="3">
        <v>57</v>
      </c>
      <c r="AE4" s="3">
        <v>80</v>
      </c>
      <c r="AF4" s="3">
        <v>1</v>
      </c>
      <c r="AG4" s="3">
        <v>68</v>
      </c>
      <c r="AH4" s="3">
        <v>8</v>
      </c>
      <c r="AI4" s="3">
        <v>3</v>
      </c>
      <c r="AJ4" s="3">
        <v>144</v>
      </c>
      <c r="AK4" s="3">
        <v>23375</v>
      </c>
      <c r="AL4" s="3">
        <v>21286</v>
      </c>
      <c r="AM4" s="3">
        <v>40</v>
      </c>
      <c r="AN4" s="3">
        <v>76</v>
      </c>
      <c r="AO4" s="3">
        <v>28</v>
      </c>
      <c r="AP4" s="3">
        <v>3366048</v>
      </c>
      <c r="AQ4" s="3">
        <v>74</v>
      </c>
      <c r="AR4" s="4">
        <v>2.2000000000000002</v>
      </c>
      <c r="AS4" s="4">
        <v>50.8</v>
      </c>
      <c r="AT4" s="3">
        <v>1</v>
      </c>
      <c r="AU4" s="3">
        <v>1</v>
      </c>
      <c r="AV4" s="3">
        <v>14</v>
      </c>
      <c r="AW4" s="3">
        <v>2</v>
      </c>
      <c r="AX4" s="3">
        <v>5</v>
      </c>
      <c r="AY4" s="3">
        <v>6</v>
      </c>
      <c r="AZ4" s="3">
        <v>9</v>
      </c>
      <c r="BA4" s="3">
        <v>26</v>
      </c>
      <c r="BB4" s="3">
        <v>36</v>
      </c>
      <c r="BC4" s="3">
        <v>68</v>
      </c>
      <c r="BD4" s="3">
        <v>4</v>
      </c>
      <c r="BE4" s="3">
        <v>2</v>
      </c>
      <c r="BF4" s="3">
        <v>77</v>
      </c>
      <c r="BG4" s="3">
        <v>44265</v>
      </c>
      <c r="BH4" s="3">
        <v>38321</v>
      </c>
      <c r="BI4" s="3">
        <v>19</v>
      </c>
      <c r="BJ4" s="3">
        <v>40</v>
      </c>
      <c r="BK4" s="3">
        <v>18</v>
      </c>
      <c r="BL4" s="3">
        <v>3408378</v>
      </c>
      <c r="BM4" s="3">
        <v>96</v>
      </c>
      <c r="BN4" s="3">
        <v>103</v>
      </c>
      <c r="BO4" s="3">
        <v>12</v>
      </c>
      <c r="BP4" s="3">
        <v>91</v>
      </c>
      <c r="BQ4" s="3">
        <v>86</v>
      </c>
      <c r="BR4" s="4">
        <v>110.4</v>
      </c>
      <c r="BS4" s="3">
        <v>86</v>
      </c>
      <c r="BT4" s="3">
        <v>0</v>
      </c>
      <c r="BU4" s="3">
        <v>41</v>
      </c>
      <c r="BV4" s="3">
        <v>18</v>
      </c>
      <c r="BW4" s="3">
        <v>19</v>
      </c>
      <c r="BX4" s="3">
        <v>4</v>
      </c>
      <c r="BY4" s="3">
        <v>18</v>
      </c>
      <c r="BZ4" s="3">
        <v>15</v>
      </c>
      <c r="CA4" s="3">
        <v>1</v>
      </c>
      <c r="CB4" s="3">
        <v>0</v>
      </c>
      <c r="CC4" s="3">
        <v>0</v>
      </c>
      <c r="CD4" s="3">
        <v>3</v>
      </c>
      <c r="CE4" s="3">
        <v>0</v>
      </c>
      <c r="CF4" s="3">
        <v>2</v>
      </c>
      <c r="CG4" s="3">
        <v>0</v>
      </c>
      <c r="CH4" s="3">
        <v>0</v>
      </c>
      <c r="CI4" s="3">
        <v>0</v>
      </c>
      <c r="CJ4" s="3">
        <v>0</v>
      </c>
      <c r="CK4" s="3">
        <v>2</v>
      </c>
      <c r="CL4" s="3">
        <v>0</v>
      </c>
      <c r="CM4" s="3">
        <v>0</v>
      </c>
      <c r="CN4" s="3">
        <v>0</v>
      </c>
      <c r="CO4" s="3">
        <v>0</v>
      </c>
      <c r="CP4" s="3">
        <v>0</v>
      </c>
      <c r="CQ4" s="3">
        <v>0</v>
      </c>
      <c r="CR4" s="3">
        <v>0</v>
      </c>
      <c r="CS4" s="3">
        <v>0</v>
      </c>
      <c r="CT4" s="3">
        <v>0</v>
      </c>
      <c r="CU4" s="3">
        <v>171</v>
      </c>
      <c r="CV4" s="3">
        <v>78</v>
      </c>
      <c r="CW4" s="3">
        <v>11</v>
      </c>
      <c r="CX4" s="3">
        <v>19</v>
      </c>
      <c r="CY4" s="3">
        <v>9</v>
      </c>
      <c r="CZ4" s="3">
        <v>54</v>
      </c>
      <c r="DA4" s="3">
        <v>0</v>
      </c>
    </row>
    <row r="5" spans="1:105" x14ac:dyDescent="0.25">
      <c r="A5" s="2" t="s">
        <v>130</v>
      </c>
      <c r="B5" s="3">
        <v>518230</v>
      </c>
      <c r="C5" s="3">
        <v>6746501</v>
      </c>
      <c r="D5" s="3">
        <v>39264370</v>
      </c>
      <c r="E5" s="3">
        <v>40</v>
      </c>
      <c r="F5" s="3">
        <v>14</v>
      </c>
      <c r="G5" s="3">
        <v>26</v>
      </c>
      <c r="H5" s="3">
        <v>51</v>
      </c>
      <c r="I5" s="3">
        <v>0</v>
      </c>
      <c r="J5" s="3">
        <v>3</v>
      </c>
      <c r="K5" s="3">
        <v>0</v>
      </c>
      <c r="L5" s="3">
        <v>0</v>
      </c>
      <c r="M5" s="3">
        <v>0</v>
      </c>
      <c r="N5" s="3">
        <v>0</v>
      </c>
      <c r="O5" s="3">
        <v>4</v>
      </c>
      <c r="P5" s="3">
        <v>4</v>
      </c>
      <c r="Q5" s="3">
        <v>0</v>
      </c>
      <c r="R5" s="3">
        <v>0</v>
      </c>
      <c r="S5" s="3">
        <v>1</v>
      </c>
      <c r="T5" s="3">
        <v>2</v>
      </c>
      <c r="U5" s="3">
        <v>1</v>
      </c>
      <c r="V5" s="3">
        <v>7</v>
      </c>
      <c r="W5" s="3">
        <v>3</v>
      </c>
      <c r="X5" s="3">
        <v>6</v>
      </c>
      <c r="Y5" s="3">
        <v>5</v>
      </c>
      <c r="Z5" s="3">
        <v>2</v>
      </c>
      <c r="AA5" s="3">
        <v>0</v>
      </c>
      <c r="AB5" s="3">
        <v>2</v>
      </c>
      <c r="AC5" s="3">
        <v>37</v>
      </c>
      <c r="AD5" s="3">
        <v>10</v>
      </c>
      <c r="AE5" s="3">
        <v>27</v>
      </c>
      <c r="AF5" s="3">
        <v>2</v>
      </c>
      <c r="AG5" s="3">
        <v>23</v>
      </c>
      <c r="AH5" s="3">
        <v>2</v>
      </c>
      <c r="AI5" s="3">
        <v>0</v>
      </c>
      <c r="AJ5" s="3">
        <v>38</v>
      </c>
      <c r="AK5" s="3">
        <v>18311</v>
      </c>
      <c r="AL5" s="3">
        <v>13698</v>
      </c>
      <c r="AM5" s="3">
        <v>17</v>
      </c>
      <c r="AN5" s="3">
        <v>15</v>
      </c>
      <c r="AO5" s="3">
        <v>6</v>
      </c>
      <c r="AP5" s="3">
        <v>695799</v>
      </c>
      <c r="AQ5" s="3">
        <v>21</v>
      </c>
      <c r="AR5" s="5" t="s">
        <v>131</v>
      </c>
      <c r="AS5" s="5" t="s">
        <v>131</v>
      </c>
      <c r="AT5" s="5" t="s">
        <v>131</v>
      </c>
      <c r="AU5" s="5" t="s">
        <v>131</v>
      </c>
      <c r="AV5" s="5" t="s">
        <v>131</v>
      </c>
      <c r="AW5" s="5" t="s">
        <v>131</v>
      </c>
      <c r="AX5" s="5" t="s">
        <v>131</v>
      </c>
      <c r="AY5" s="5" t="s">
        <v>131</v>
      </c>
      <c r="AZ5" s="5" t="s">
        <v>131</v>
      </c>
      <c r="BA5" s="5" t="s">
        <v>131</v>
      </c>
      <c r="BB5" s="5" t="s">
        <v>131</v>
      </c>
      <c r="BC5" s="5" t="s">
        <v>131</v>
      </c>
      <c r="BD5" s="5" t="s">
        <v>131</v>
      </c>
      <c r="BE5" s="5" t="s">
        <v>131</v>
      </c>
      <c r="BF5" s="3">
        <v>21</v>
      </c>
      <c r="BG5" s="5" t="s">
        <v>131</v>
      </c>
      <c r="BH5" s="5" t="s">
        <v>131</v>
      </c>
      <c r="BI5" s="5" t="s">
        <v>131</v>
      </c>
      <c r="BJ5" s="5" t="s">
        <v>131</v>
      </c>
      <c r="BK5" s="5" t="s">
        <v>131</v>
      </c>
      <c r="BL5" s="5" t="s">
        <v>131</v>
      </c>
      <c r="BM5" s="3">
        <v>130</v>
      </c>
      <c r="BN5" s="3">
        <v>46</v>
      </c>
      <c r="BO5" s="3">
        <v>20</v>
      </c>
      <c r="BP5" s="3">
        <v>26</v>
      </c>
      <c r="BQ5" s="3">
        <v>21</v>
      </c>
      <c r="BR5" s="4">
        <v>102.4</v>
      </c>
      <c r="BS5" s="3">
        <v>21</v>
      </c>
      <c r="BT5" s="3">
        <v>0</v>
      </c>
      <c r="BU5" s="3">
        <v>3</v>
      </c>
      <c r="BV5" s="5" t="s">
        <v>131</v>
      </c>
      <c r="BW5" s="5" t="s">
        <v>131</v>
      </c>
      <c r="BX5" s="5" t="s">
        <v>131</v>
      </c>
      <c r="BY5" s="5" t="s">
        <v>131</v>
      </c>
      <c r="BZ5" s="5" t="s">
        <v>131</v>
      </c>
      <c r="CA5" s="5" t="s">
        <v>131</v>
      </c>
      <c r="CB5" s="5" t="s">
        <v>131</v>
      </c>
      <c r="CC5" s="5" t="s">
        <v>131</v>
      </c>
      <c r="CD5" s="5" t="s">
        <v>131</v>
      </c>
      <c r="CE5" s="5" t="s">
        <v>131</v>
      </c>
      <c r="CF5" s="5" t="s">
        <v>131</v>
      </c>
      <c r="CG5" s="5" t="s">
        <v>131</v>
      </c>
      <c r="CH5" s="5" t="s">
        <v>131</v>
      </c>
      <c r="CI5" s="5" t="s">
        <v>131</v>
      </c>
      <c r="CJ5" s="5" t="s">
        <v>131</v>
      </c>
      <c r="CK5" s="5" t="s">
        <v>131</v>
      </c>
      <c r="CL5" s="5" t="s">
        <v>131</v>
      </c>
      <c r="CM5" s="5" t="s">
        <v>131</v>
      </c>
      <c r="CN5" s="5" t="s">
        <v>131</v>
      </c>
      <c r="CO5" s="5" t="s">
        <v>131</v>
      </c>
      <c r="CP5" s="5" t="s">
        <v>131</v>
      </c>
      <c r="CQ5" s="5" t="s">
        <v>131</v>
      </c>
      <c r="CR5" s="5" t="s">
        <v>131</v>
      </c>
      <c r="CS5" s="5" t="s">
        <v>131</v>
      </c>
      <c r="CT5" s="5" t="s">
        <v>131</v>
      </c>
      <c r="CU5" s="3">
        <v>41</v>
      </c>
      <c r="CV5" s="3">
        <v>17</v>
      </c>
      <c r="CW5" s="3">
        <v>4</v>
      </c>
      <c r="CX5" s="3">
        <v>3</v>
      </c>
      <c r="CY5" s="3">
        <v>0</v>
      </c>
      <c r="CZ5" s="3">
        <v>15</v>
      </c>
      <c r="DA5" s="3">
        <v>2</v>
      </c>
    </row>
    <row r="6" spans="1:105" x14ac:dyDescent="0.25">
      <c r="A6" s="2" t="s">
        <v>132</v>
      </c>
      <c r="B6" s="3">
        <v>502987</v>
      </c>
      <c r="C6" s="3">
        <v>6737424</v>
      </c>
      <c r="D6" s="3">
        <v>172797516</v>
      </c>
      <c r="E6" s="3">
        <v>739</v>
      </c>
      <c r="F6" s="3">
        <v>365</v>
      </c>
      <c r="G6" s="3">
        <v>374</v>
      </c>
      <c r="H6" s="3">
        <v>49</v>
      </c>
      <c r="I6" s="3">
        <v>17</v>
      </c>
      <c r="J6" s="3">
        <v>16</v>
      </c>
      <c r="K6" s="3">
        <v>36</v>
      </c>
      <c r="L6" s="3">
        <v>35</v>
      </c>
      <c r="M6" s="3">
        <v>17</v>
      </c>
      <c r="N6" s="3">
        <v>13</v>
      </c>
      <c r="O6" s="3">
        <v>13</v>
      </c>
      <c r="P6" s="3">
        <v>24</v>
      </c>
      <c r="Q6" s="3">
        <v>45</v>
      </c>
      <c r="R6" s="3">
        <v>40</v>
      </c>
      <c r="S6" s="3">
        <v>48</v>
      </c>
      <c r="T6" s="3">
        <v>50</v>
      </c>
      <c r="U6" s="3">
        <v>40</v>
      </c>
      <c r="V6" s="3">
        <v>53</v>
      </c>
      <c r="W6" s="3">
        <v>51</v>
      </c>
      <c r="X6" s="3">
        <v>68</v>
      </c>
      <c r="Y6" s="3">
        <v>50</v>
      </c>
      <c r="Z6" s="3">
        <v>48</v>
      </c>
      <c r="AA6" s="3">
        <v>31</v>
      </c>
      <c r="AB6" s="3">
        <v>44</v>
      </c>
      <c r="AC6" s="3">
        <v>618</v>
      </c>
      <c r="AD6" s="3">
        <v>218</v>
      </c>
      <c r="AE6" s="3">
        <v>400</v>
      </c>
      <c r="AF6" s="3">
        <v>19</v>
      </c>
      <c r="AG6" s="3">
        <v>317</v>
      </c>
      <c r="AH6" s="3">
        <v>37</v>
      </c>
      <c r="AI6" s="3">
        <v>27</v>
      </c>
      <c r="AJ6" s="3">
        <v>631</v>
      </c>
      <c r="AK6" s="3">
        <v>21404</v>
      </c>
      <c r="AL6" s="3">
        <v>17786</v>
      </c>
      <c r="AM6" s="3">
        <v>153</v>
      </c>
      <c r="AN6" s="3">
        <v>374</v>
      </c>
      <c r="AO6" s="3">
        <v>104</v>
      </c>
      <c r="AP6" s="3">
        <v>13505879</v>
      </c>
      <c r="AQ6" s="3">
        <v>350</v>
      </c>
      <c r="AR6" s="4">
        <v>2</v>
      </c>
      <c r="AS6" s="4">
        <v>48.9</v>
      </c>
      <c r="AT6" s="3">
        <v>15</v>
      </c>
      <c r="AU6" s="3">
        <v>8</v>
      </c>
      <c r="AV6" s="3">
        <v>70</v>
      </c>
      <c r="AW6" s="3">
        <v>17</v>
      </c>
      <c r="AX6" s="3">
        <v>26</v>
      </c>
      <c r="AY6" s="3">
        <v>25</v>
      </c>
      <c r="AZ6" s="3">
        <v>37</v>
      </c>
      <c r="BA6" s="3">
        <v>126</v>
      </c>
      <c r="BB6" s="3">
        <v>159</v>
      </c>
      <c r="BC6" s="3">
        <v>295</v>
      </c>
      <c r="BD6" s="3">
        <v>48</v>
      </c>
      <c r="BE6" s="3">
        <v>7</v>
      </c>
      <c r="BF6" s="3">
        <v>354</v>
      </c>
      <c r="BG6" s="3">
        <v>36625</v>
      </c>
      <c r="BH6" s="3">
        <v>30912</v>
      </c>
      <c r="BI6" s="3">
        <v>115</v>
      </c>
      <c r="BJ6" s="3">
        <v>186</v>
      </c>
      <c r="BK6" s="3">
        <v>53</v>
      </c>
      <c r="BL6" s="3">
        <v>12965362</v>
      </c>
      <c r="BM6" s="3">
        <v>112</v>
      </c>
      <c r="BN6" s="3">
        <v>438</v>
      </c>
      <c r="BO6" s="3">
        <v>63</v>
      </c>
      <c r="BP6" s="3">
        <v>375</v>
      </c>
      <c r="BQ6" s="3">
        <v>387</v>
      </c>
      <c r="BR6" s="4">
        <v>99.3</v>
      </c>
      <c r="BS6" s="3">
        <v>385</v>
      </c>
      <c r="BT6" s="3">
        <v>2</v>
      </c>
      <c r="BU6" s="3">
        <v>217</v>
      </c>
      <c r="BV6" s="3">
        <v>33</v>
      </c>
      <c r="BW6" s="3">
        <v>39</v>
      </c>
      <c r="BX6" s="3">
        <v>145</v>
      </c>
      <c r="BY6" s="3">
        <v>33</v>
      </c>
      <c r="BZ6" s="3">
        <v>9</v>
      </c>
      <c r="CA6" s="3">
        <v>22</v>
      </c>
      <c r="CB6" s="3">
        <v>0</v>
      </c>
      <c r="CC6" s="3">
        <v>0</v>
      </c>
      <c r="CD6" s="3">
        <v>8</v>
      </c>
      <c r="CE6" s="3">
        <v>10</v>
      </c>
      <c r="CF6" s="3">
        <v>5</v>
      </c>
      <c r="CG6" s="3">
        <v>3</v>
      </c>
      <c r="CH6" s="3">
        <v>0</v>
      </c>
      <c r="CI6" s="3">
        <v>0</v>
      </c>
      <c r="CJ6" s="3">
        <v>0</v>
      </c>
      <c r="CK6" s="3">
        <v>0</v>
      </c>
      <c r="CL6" s="3">
        <v>0</v>
      </c>
      <c r="CM6" s="3">
        <v>0</v>
      </c>
      <c r="CN6" s="3">
        <v>11</v>
      </c>
      <c r="CO6" s="3">
        <v>107</v>
      </c>
      <c r="CP6" s="3">
        <v>0</v>
      </c>
      <c r="CQ6" s="3">
        <v>9</v>
      </c>
      <c r="CR6" s="3">
        <v>0</v>
      </c>
      <c r="CS6" s="3">
        <v>0</v>
      </c>
      <c r="CT6" s="3">
        <v>0</v>
      </c>
      <c r="CU6" s="3">
        <v>762</v>
      </c>
      <c r="CV6" s="3">
        <v>264</v>
      </c>
      <c r="CW6" s="3">
        <v>53</v>
      </c>
      <c r="CX6" s="3">
        <v>106</v>
      </c>
      <c r="CY6" s="3">
        <v>35</v>
      </c>
      <c r="CZ6" s="3">
        <v>293</v>
      </c>
      <c r="DA6" s="3">
        <v>11</v>
      </c>
    </row>
    <row r="7" spans="1:105" x14ac:dyDescent="0.25">
      <c r="A7" s="2" t="s">
        <v>133</v>
      </c>
      <c r="B7" s="3">
        <v>504566</v>
      </c>
      <c r="C7" s="3">
        <v>6730066</v>
      </c>
      <c r="D7" s="3">
        <v>20276073</v>
      </c>
      <c r="E7" s="3">
        <v>114</v>
      </c>
      <c r="F7" s="3">
        <v>54</v>
      </c>
      <c r="G7" s="3">
        <v>60</v>
      </c>
      <c r="H7" s="3">
        <v>52</v>
      </c>
      <c r="I7" s="3">
        <v>4</v>
      </c>
      <c r="J7" s="3">
        <v>4</v>
      </c>
      <c r="K7" s="3">
        <v>5</v>
      </c>
      <c r="L7" s="3">
        <v>2</v>
      </c>
      <c r="M7" s="3">
        <v>0</v>
      </c>
      <c r="N7" s="3">
        <v>0</v>
      </c>
      <c r="O7" s="3">
        <v>2</v>
      </c>
      <c r="P7" s="3">
        <v>2</v>
      </c>
      <c r="Q7" s="3">
        <v>8</v>
      </c>
      <c r="R7" s="3">
        <v>5</v>
      </c>
      <c r="S7" s="3">
        <v>5</v>
      </c>
      <c r="T7" s="3">
        <v>5</v>
      </c>
      <c r="U7" s="3">
        <v>6</v>
      </c>
      <c r="V7" s="3">
        <v>10</v>
      </c>
      <c r="W7" s="3">
        <v>11</v>
      </c>
      <c r="X7" s="3">
        <v>14</v>
      </c>
      <c r="Y7" s="3">
        <v>13</v>
      </c>
      <c r="Z7" s="3">
        <v>8</v>
      </c>
      <c r="AA7" s="3">
        <v>3</v>
      </c>
      <c r="AB7" s="3">
        <v>7</v>
      </c>
      <c r="AC7" s="3">
        <v>99</v>
      </c>
      <c r="AD7" s="3">
        <v>31</v>
      </c>
      <c r="AE7" s="3">
        <v>68</v>
      </c>
      <c r="AF7" s="3">
        <v>4</v>
      </c>
      <c r="AG7" s="3">
        <v>54</v>
      </c>
      <c r="AH7" s="3">
        <v>8</v>
      </c>
      <c r="AI7" s="3">
        <v>2</v>
      </c>
      <c r="AJ7" s="3">
        <v>102</v>
      </c>
      <c r="AK7" s="3">
        <v>21486</v>
      </c>
      <c r="AL7" s="3">
        <v>19537</v>
      </c>
      <c r="AM7" s="3">
        <v>28</v>
      </c>
      <c r="AN7" s="3">
        <v>56</v>
      </c>
      <c r="AO7" s="3">
        <v>18</v>
      </c>
      <c r="AP7" s="3">
        <v>2191578</v>
      </c>
      <c r="AQ7" s="3">
        <v>52</v>
      </c>
      <c r="AR7" s="4">
        <v>2.2000000000000002</v>
      </c>
      <c r="AS7" s="4">
        <v>53.9</v>
      </c>
      <c r="AT7" s="3">
        <v>0</v>
      </c>
      <c r="AU7" s="3">
        <v>1</v>
      </c>
      <c r="AV7" s="3">
        <v>8</v>
      </c>
      <c r="AW7" s="3">
        <v>3</v>
      </c>
      <c r="AX7" s="3">
        <v>6</v>
      </c>
      <c r="AY7" s="3">
        <v>3</v>
      </c>
      <c r="AZ7" s="3">
        <v>2</v>
      </c>
      <c r="BA7" s="3">
        <v>15</v>
      </c>
      <c r="BB7" s="3">
        <v>32</v>
      </c>
      <c r="BC7" s="3">
        <v>51</v>
      </c>
      <c r="BD7" s="3">
        <v>1</v>
      </c>
      <c r="BE7" s="3">
        <v>0</v>
      </c>
      <c r="BF7" s="3">
        <v>51</v>
      </c>
      <c r="BG7" s="3">
        <v>43003</v>
      </c>
      <c r="BH7" s="3">
        <v>38038</v>
      </c>
      <c r="BI7" s="3">
        <v>11</v>
      </c>
      <c r="BJ7" s="3">
        <v>33</v>
      </c>
      <c r="BK7" s="3">
        <v>7</v>
      </c>
      <c r="BL7" s="3">
        <v>2193158</v>
      </c>
      <c r="BM7" s="3">
        <v>23</v>
      </c>
      <c r="BN7" s="3">
        <v>73</v>
      </c>
      <c r="BO7" s="3">
        <v>7</v>
      </c>
      <c r="BP7" s="3">
        <v>66</v>
      </c>
      <c r="BQ7" s="3">
        <v>60</v>
      </c>
      <c r="BR7" s="4">
        <v>118.5</v>
      </c>
      <c r="BS7" s="3">
        <v>60</v>
      </c>
      <c r="BT7" s="3">
        <v>0</v>
      </c>
      <c r="BU7" s="3">
        <v>27</v>
      </c>
      <c r="BV7" s="3">
        <v>17</v>
      </c>
      <c r="BW7" s="3">
        <v>5</v>
      </c>
      <c r="BX7" s="3">
        <v>5</v>
      </c>
      <c r="BY7" s="3">
        <v>17</v>
      </c>
      <c r="BZ7" s="3">
        <v>0</v>
      </c>
      <c r="CA7" s="3">
        <v>3</v>
      </c>
      <c r="CB7" s="3">
        <v>0</v>
      </c>
      <c r="CC7" s="3">
        <v>0</v>
      </c>
      <c r="CD7" s="3">
        <v>2</v>
      </c>
      <c r="CE7" s="3">
        <v>1</v>
      </c>
      <c r="CF7" s="3">
        <v>1</v>
      </c>
      <c r="CG7" s="3">
        <v>0</v>
      </c>
      <c r="CH7" s="3">
        <v>2</v>
      </c>
      <c r="CI7" s="3">
        <v>0</v>
      </c>
      <c r="CJ7" s="3">
        <v>0</v>
      </c>
      <c r="CK7" s="3">
        <v>0</v>
      </c>
      <c r="CL7" s="3">
        <v>0</v>
      </c>
      <c r="CM7" s="3">
        <v>0</v>
      </c>
      <c r="CN7" s="3">
        <v>0</v>
      </c>
      <c r="CO7" s="3">
        <v>1</v>
      </c>
      <c r="CP7" s="3">
        <v>0</v>
      </c>
      <c r="CQ7" s="3">
        <v>0</v>
      </c>
      <c r="CR7" s="3">
        <v>0</v>
      </c>
      <c r="CS7" s="3">
        <v>0</v>
      </c>
      <c r="CT7" s="3">
        <v>0</v>
      </c>
      <c r="CU7" s="3">
        <v>114</v>
      </c>
      <c r="CV7" s="3">
        <v>47</v>
      </c>
      <c r="CW7" s="3">
        <v>4</v>
      </c>
      <c r="CX7" s="3">
        <v>12</v>
      </c>
      <c r="CY7" s="3">
        <v>0</v>
      </c>
      <c r="CZ7" s="3">
        <v>49</v>
      </c>
      <c r="DA7" s="3">
        <v>2</v>
      </c>
    </row>
    <row r="8" spans="1:105" x14ac:dyDescent="0.25">
      <c r="A8" s="2" t="s">
        <v>134</v>
      </c>
      <c r="B8" s="3">
        <v>499607</v>
      </c>
      <c r="C8" s="3">
        <v>6728197</v>
      </c>
      <c r="D8" s="3">
        <v>32661732</v>
      </c>
      <c r="E8" s="3">
        <v>288</v>
      </c>
      <c r="F8" s="3">
        <v>138</v>
      </c>
      <c r="G8" s="3">
        <v>150</v>
      </c>
      <c r="H8" s="3">
        <v>48</v>
      </c>
      <c r="I8" s="3">
        <v>5</v>
      </c>
      <c r="J8" s="3">
        <v>20</v>
      </c>
      <c r="K8" s="3">
        <v>14</v>
      </c>
      <c r="L8" s="3">
        <v>7</v>
      </c>
      <c r="M8" s="3">
        <v>3</v>
      </c>
      <c r="N8" s="3">
        <v>4</v>
      </c>
      <c r="O8" s="3">
        <v>7</v>
      </c>
      <c r="P8" s="3">
        <v>3</v>
      </c>
      <c r="Q8" s="3">
        <v>16</v>
      </c>
      <c r="R8" s="3">
        <v>14</v>
      </c>
      <c r="S8" s="3">
        <v>18</v>
      </c>
      <c r="T8" s="3">
        <v>15</v>
      </c>
      <c r="U8" s="3">
        <v>23</v>
      </c>
      <c r="V8" s="3">
        <v>35</v>
      </c>
      <c r="W8" s="3">
        <v>26</v>
      </c>
      <c r="X8" s="3">
        <v>17</v>
      </c>
      <c r="Y8" s="3">
        <v>24</v>
      </c>
      <c r="Z8" s="3">
        <v>15</v>
      </c>
      <c r="AA8" s="3">
        <v>13</v>
      </c>
      <c r="AB8" s="3">
        <v>9</v>
      </c>
      <c r="AC8" s="3">
        <v>239</v>
      </c>
      <c r="AD8" s="3">
        <v>67</v>
      </c>
      <c r="AE8" s="3">
        <v>172</v>
      </c>
      <c r="AF8" s="3">
        <v>2</v>
      </c>
      <c r="AG8" s="3">
        <v>146</v>
      </c>
      <c r="AH8" s="3">
        <v>11</v>
      </c>
      <c r="AI8" s="3">
        <v>13</v>
      </c>
      <c r="AJ8" s="3">
        <v>241</v>
      </c>
      <c r="AK8" s="3">
        <v>21108</v>
      </c>
      <c r="AL8" s="3">
        <v>19218</v>
      </c>
      <c r="AM8" s="3">
        <v>62</v>
      </c>
      <c r="AN8" s="3">
        <v>139</v>
      </c>
      <c r="AO8" s="3">
        <v>40</v>
      </c>
      <c r="AP8" s="3">
        <v>5087058</v>
      </c>
      <c r="AQ8" s="3">
        <v>132</v>
      </c>
      <c r="AR8" s="4">
        <v>2.2000000000000002</v>
      </c>
      <c r="AS8" s="4">
        <v>53.3</v>
      </c>
      <c r="AT8" s="3">
        <v>4</v>
      </c>
      <c r="AU8" s="3">
        <v>1</v>
      </c>
      <c r="AV8" s="3">
        <v>25</v>
      </c>
      <c r="AW8" s="3">
        <v>5</v>
      </c>
      <c r="AX8" s="3">
        <v>14</v>
      </c>
      <c r="AY8" s="3">
        <v>9</v>
      </c>
      <c r="AZ8" s="3">
        <v>7</v>
      </c>
      <c r="BA8" s="3">
        <v>51</v>
      </c>
      <c r="BB8" s="3">
        <v>57</v>
      </c>
      <c r="BC8" s="3">
        <v>124</v>
      </c>
      <c r="BD8" s="3">
        <v>3</v>
      </c>
      <c r="BE8" s="3">
        <v>5</v>
      </c>
      <c r="BF8" s="3">
        <v>131</v>
      </c>
      <c r="BG8" s="3">
        <v>38902</v>
      </c>
      <c r="BH8" s="3">
        <v>31952</v>
      </c>
      <c r="BI8" s="3">
        <v>31</v>
      </c>
      <c r="BJ8" s="3">
        <v>77</v>
      </c>
      <c r="BK8" s="3">
        <v>23</v>
      </c>
      <c r="BL8" s="3">
        <v>5096205</v>
      </c>
      <c r="BM8" s="3">
        <v>32</v>
      </c>
      <c r="BN8" s="3">
        <v>169</v>
      </c>
      <c r="BO8" s="3">
        <v>7</v>
      </c>
      <c r="BP8" s="3">
        <v>162</v>
      </c>
      <c r="BQ8" s="3">
        <v>156</v>
      </c>
      <c r="BR8" s="4">
        <v>112.1</v>
      </c>
      <c r="BS8" s="3">
        <v>156</v>
      </c>
      <c r="BT8" s="3">
        <v>0</v>
      </c>
      <c r="BU8" s="3">
        <v>31</v>
      </c>
      <c r="BV8" s="3">
        <v>15</v>
      </c>
      <c r="BW8" s="3">
        <v>4</v>
      </c>
      <c r="BX8" s="3">
        <v>12</v>
      </c>
      <c r="BY8" s="3">
        <v>15</v>
      </c>
      <c r="BZ8" s="3">
        <v>0</v>
      </c>
      <c r="CA8" s="3">
        <v>3</v>
      </c>
      <c r="CB8" s="3">
        <v>0</v>
      </c>
      <c r="CC8" s="3">
        <v>0</v>
      </c>
      <c r="CD8" s="3">
        <v>1</v>
      </c>
      <c r="CE8" s="3">
        <v>1</v>
      </c>
      <c r="CF8" s="3">
        <v>9</v>
      </c>
      <c r="CG8" s="3">
        <v>1</v>
      </c>
      <c r="CH8" s="3">
        <v>0</v>
      </c>
      <c r="CI8" s="3">
        <v>0</v>
      </c>
      <c r="CJ8" s="3">
        <v>0</v>
      </c>
      <c r="CK8" s="3">
        <v>0</v>
      </c>
      <c r="CL8" s="3">
        <v>0</v>
      </c>
      <c r="CM8" s="3">
        <v>0</v>
      </c>
      <c r="CN8" s="3">
        <v>1</v>
      </c>
      <c r="CO8" s="3">
        <v>0</v>
      </c>
      <c r="CP8" s="3">
        <v>0</v>
      </c>
      <c r="CQ8" s="3">
        <v>0</v>
      </c>
      <c r="CR8" s="3">
        <v>0</v>
      </c>
      <c r="CS8" s="3">
        <v>0</v>
      </c>
      <c r="CT8" s="3">
        <v>0</v>
      </c>
      <c r="CU8" s="3">
        <v>291</v>
      </c>
      <c r="CV8" s="3">
        <v>113</v>
      </c>
      <c r="CW8" s="3">
        <v>27</v>
      </c>
      <c r="CX8" s="3">
        <v>44</v>
      </c>
      <c r="CY8" s="3">
        <v>10</v>
      </c>
      <c r="CZ8" s="3">
        <v>92</v>
      </c>
      <c r="DA8" s="3">
        <v>5</v>
      </c>
    </row>
    <row r="9" spans="1:105" x14ac:dyDescent="0.25">
      <c r="A9" s="2" t="s">
        <v>135</v>
      </c>
      <c r="B9" s="3">
        <v>490777</v>
      </c>
      <c r="C9" s="3">
        <v>6740412</v>
      </c>
      <c r="D9" s="3">
        <v>58159508</v>
      </c>
      <c r="E9" s="3">
        <v>4714</v>
      </c>
      <c r="F9" s="3">
        <v>2416</v>
      </c>
      <c r="G9" s="3">
        <v>2298</v>
      </c>
      <c r="H9" s="3">
        <v>46</v>
      </c>
      <c r="I9" s="3">
        <v>107</v>
      </c>
      <c r="J9" s="3">
        <v>187</v>
      </c>
      <c r="K9" s="3">
        <v>271</v>
      </c>
      <c r="L9" s="3">
        <v>159</v>
      </c>
      <c r="M9" s="3">
        <v>108</v>
      </c>
      <c r="N9" s="3">
        <v>110</v>
      </c>
      <c r="O9" s="3">
        <v>182</v>
      </c>
      <c r="P9" s="3">
        <v>211</v>
      </c>
      <c r="Q9" s="3">
        <v>220</v>
      </c>
      <c r="R9" s="3">
        <v>226</v>
      </c>
      <c r="S9" s="3">
        <v>220</v>
      </c>
      <c r="T9" s="3">
        <v>309</v>
      </c>
      <c r="U9" s="3">
        <v>424</v>
      </c>
      <c r="V9" s="3">
        <v>376</v>
      </c>
      <c r="W9" s="3">
        <v>343</v>
      </c>
      <c r="X9" s="3">
        <v>385</v>
      </c>
      <c r="Y9" s="3">
        <v>301</v>
      </c>
      <c r="Z9" s="3">
        <v>223</v>
      </c>
      <c r="AA9" s="3">
        <v>181</v>
      </c>
      <c r="AB9" s="3">
        <v>171</v>
      </c>
      <c r="AC9" s="3">
        <v>3882</v>
      </c>
      <c r="AD9" s="3">
        <v>1126</v>
      </c>
      <c r="AE9" s="3">
        <v>2756</v>
      </c>
      <c r="AF9" s="3">
        <v>127</v>
      </c>
      <c r="AG9" s="3">
        <v>2211</v>
      </c>
      <c r="AH9" s="3">
        <v>272</v>
      </c>
      <c r="AI9" s="3">
        <v>146</v>
      </c>
      <c r="AJ9" s="3">
        <v>3905</v>
      </c>
      <c r="AK9" s="3">
        <v>21437</v>
      </c>
      <c r="AL9" s="3">
        <v>19848</v>
      </c>
      <c r="AM9" s="3">
        <v>815</v>
      </c>
      <c r="AN9" s="3">
        <v>2565</v>
      </c>
      <c r="AO9" s="3">
        <v>525</v>
      </c>
      <c r="AP9" s="3">
        <v>83712679</v>
      </c>
      <c r="AQ9" s="3">
        <v>2471</v>
      </c>
      <c r="AR9" s="4">
        <v>1.9</v>
      </c>
      <c r="AS9" s="4">
        <v>44.4</v>
      </c>
      <c r="AT9" s="3">
        <v>174</v>
      </c>
      <c r="AU9" s="3">
        <v>49</v>
      </c>
      <c r="AV9" s="3">
        <v>464</v>
      </c>
      <c r="AW9" s="3">
        <v>97</v>
      </c>
      <c r="AX9" s="3">
        <v>202</v>
      </c>
      <c r="AY9" s="3">
        <v>193</v>
      </c>
      <c r="AZ9" s="3">
        <v>207</v>
      </c>
      <c r="BA9" s="3">
        <v>1089</v>
      </c>
      <c r="BB9" s="3">
        <v>923</v>
      </c>
      <c r="BC9" s="3">
        <v>1778</v>
      </c>
      <c r="BD9" s="3">
        <v>656</v>
      </c>
      <c r="BE9" s="3">
        <v>37</v>
      </c>
      <c r="BF9" s="3">
        <v>2454</v>
      </c>
      <c r="BG9" s="3">
        <v>33791</v>
      </c>
      <c r="BH9" s="3">
        <v>28999</v>
      </c>
      <c r="BI9" s="3">
        <v>683</v>
      </c>
      <c r="BJ9" s="3">
        <v>1497</v>
      </c>
      <c r="BK9" s="3">
        <v>274</v>
      </c>
      <c r="BL9" s="3">
        <v>82923395</v>
      </c>
      <c r="BM9" s="3">
        <v>19</v>
      </c>
      <c r="BN9" s="3">
        <v>1749</v>
      </c>
      <c r="BO9" s="3">
        <v>153</v>
      </c>
      <c r="BP9" s="3">
        <v>1596</v>
      </c>
      <c r="BQ9" s="3">
        <v>2651</v>
      </c>
      <c r="BR9" s="4">
        <v>82.6</v>
      </c>
      <c r="BS9" s="3">
        <v>1809</v>
      </c>
      <c r="BT9" s="3">
        <v>842</v>
      </c>
      <c r="BU9" s="3">
        <v>813</v>
      </c>
      <c r="BV9" s="3">
        <v>28</v>
      </c>
      <c r="BW9" s="3">
        <v>160</v>
      </c>
      <c r="BX9" s="3">
        <v>625</v>
      </c>
      <c r="BY9" s="3">
        <v>28</v>
      </c>
      <c r="BZ9" s="3">
        <v>0</v>
      </c>
      <c r="CA9" s="3">
        <v>97</v>
      </c>
      <c r="CB9" s="3">
        <v>0</v>
      </c>
      <c r="CC9" s="3">
        <v>37</v>
      </c>
      <c r="CD9" s="3">
        <v>26</v>
      </c>
      <c r="CE9" s="3">
        <v>99</v>
      </c>
      <c r="CF9" s="3">
        <v>42</v>
      </c>
      <c r="CG9" s="3">
        <v>19</v>
      </c>
      <c r="CH9" s="3">
        <v>3</v>
      </c>
      <c r="CI9" s="3">
        <v>13</v>
      </c>
      <c r="CJ9" s="3">
        <v>3</v>
      </c>
      <c r="CK9" s="3">
        <v>24</v>
      </c>
      <c r="CL9" s="3">
        <v>10</v>
      </c>
      <c r="CM9" s="3">
        <v>23</v>
      </c>
      <c r="CN9" s="3">
        <v>111</v>
      </c>
      <c r="CO9" s="3">
        <v>239</v>
      </c>
      <c r="CP9" s="3">
        <v>10</v>
      </c>
      <c r="CQ9" s="3">
        <v>29</v>
      </c>
      <c r="CR9" s="3">
        <v>0</v>
      </c>
      <c r="CS9" s="3">
        <v>0</v>
      </c>
      <c r="CT9" s="3">
        <v>0</v>
      </c>
      <c r="CU9" s="3">
        <v>4761</v>
      </c>
      <c r="CV9" s="3">
        <v>1648</v>
      </c>
      <c r="CW9" s="3">
        <v>390</v>
      </c>
      <c r="CX9" s="3">
        <v>678</v>
      </c>
      <c r="CY9" s="3">
        <v>297</v>
      </c>
      <c r="CZ9" s="3">
        <v>1584</v>
      </c>
      <c r="DA9" s="3">
        <v>164</v>
      </c>
    </row>
    <row r="10" spans="1:105" x14ac:dyDescent="0.25">
      <c r="A10" s="2" t="s">
        <v>136</v>
      </c>
      <c r="B10" s="3">
        <v>484682</v>
      </c>
      <c r="C10" s="3">
        <v>6736315</v>
      </c>
      <c r="D10" s="3">
        <v>63117832</v>
      </c>
      <c r="E10" s="3">
        <v>1406</v>
      </c>
      <c r="F10" s="3">
        <v>678</v>
      </c>
      <c r="G10" s="3">
        <v>728</v>
      </c>
      <c r="H10" s="3">
        <v>45</v>
      </c>
      <c r="I10" s="3">
        <v>43</v>
      </c>
      <c r="J10" s="3">
        <v>58</v>
      </c>
      <c r="K10" s="3">
        <v>79</v>
      </c>
      <c r="L10" s="3">
        <v>39</v>
      </c>
      <c r="M10" s="3">
        <v>28</v>
      </c>
      <c r="N10" s="3">
        <v>21</v>
      </c>
      <c r="O10" s="3">
        <v>41</v>
      </c>
      <c r="P10" s="3">
        <v>54</v>
      </c>
      <c r="Q10" s="3">
        <v>89</v>
      </c>
      <c r="R10" s="3">
        <v>87</v>
      </c>
      <c r="S10" s="3">
        <v>96</v>
      </c>
      <c r="T10" s="3">
        <v>80</v>
      </c>
      <c r="U10" s="3">
        <v>120</v>
      </c>
      <c r="V10" s="3">
        <v>115</v>
      </c>
      <c r="W10" s="3">
        <v>113</v>
      </c>
      <c r="X10" s="3">
        <v>103</v>
      </c>
      <c r="Y10" s="3">
        <v>95</v>
      </c>
      <c r="Z10" s="3">
        <v>76</v>
      </c>
      <c r="AA10" s="3">
        <v>41</v>
      </c>
      <c r="AB10" s="3">
        <v>28</v>
      </c>
      <c r="AC10" s="3">
        <v>1159</v>
      </c>
      <c r="AD10" s="3">
        <v>311</v>
      </c>
      <c r="AE10" s="3">
        <v>848</v>
      </c>
      <c r="AF10" s="3">
        <v>38</v>
      </c>
      <c r="AG10" s="3">
        <v>692</v>
      </c>
      <c r="AH10" s="3">
        <v>88</v>
      </c>
      <c r="AI10" s="3">
        <v>30</v>
      </c>
      <c r="AJ10" s="3">
        <v>1181</v>
      </c>
      <c r="AK10" s="3">
        <v>21536</v>
      </c>
      <c r="AL10" s="3">
        <v>20669</v>
      </c>
      <c r="AM10" s="3">
        <v>259</v>
      </c>
      <c r="AN10" s="3">
        <v>748</v>
      </c>
      <c r="AO10" s="3">
        <v>174</v>
      </c>
      <c r="AP10" s="3">
        <v>25433812</v>
      </c>
      <c r="AQ10" s="3">
        <v>676</v>
      </c>
      <c r="AR10" s="4">
        <v>2.1</v>
      </c>
      <c r="AS10" s="4">
        <v>45.6</v>
      </c>
      <c r="AT10" s="3">
        <v>25</v>
      </c>
      <c r="AU10" s="3">
        <v>10</v>
      </c>
      <c r="AV10" s="3">
        <v>138</v>
      </c>
      <c r="AW10" s="3">
        <v>36</v>
      </c>
      <c r="AX10" s="3">
        <v>68</v>
      </c>
      <c r="AY10" s="3">
        <v>55</v>
      </c>
      <c r="AZ10" s="3">
        <v>58</v>
      </c>
      <c r="BA10" s="3">
        <v>295</v>
      </c>
      <c r="BB10" s="3">
        <v>244</v>
      </c>
      <c r="BC10" s="3">
        <v>614</v>
      </c>
      <c r="BD10" s="3">
        <v>48</v>
      </c>
      <c r="BE10" s="3">
        <v>14</v>
      </c>
      <c r="BF10" s="3">
        <v>688</v>
      </c>
      <c r="BG10" s="3">
        <v>37186</v>
      </c>
      <c r="BH10" s="3">
        <v>33296</v>
      </c>
      <c r="BI10" s="3">
        <v>140</v>
      </c>
      <c r="BJ10" s="3">
        <v>454</v>
      </c>
      <c r="BK10" s="3">
        <v>94</v>
      </c>
      <c r="BL10" s="3">
        <v>25583853</v>
      </c>
      <c r="BM10" s="3">
        <v>62</v>
      </c>
      <c r="BN10" s="3">
        <v>731</v>
      </c>
      <c r="BO10" s="3">
        <v>61</v>
      </c>
      <c r="BP10" s="3">
        <v>670</v>
      </c>
      <c r="BQ10" s="3">
        <v>745</v>
      </c>
      <c r="BR10" s="4">
        <v>92.5</v>
      </c>
      <c r="BS10" s="3">
        <v>694</v>
      </c>
      <c r="BT10" s="3">
        <v>51</v>
      </c>
      <c r="BU10" s="3">
        <v>130</v>
      </c>
      <c r="BV10" s="3">
        <v>38</v>
      </c>
      <c r="BW10" s="3">
        <v>53</v>
      </c>
      <c r="BX10" s="3">
        <v>39</v>
      </c>
      <c r="BY10" s="3">
        <v>38</v>
      </c>
      <c r="BZ10" s="3">
        <v>5</v>
      </c>
      <c r="CA10" s="3">
        <v>10</v>
      </c>
      <c r="CB10" s="3">
        <v>0</v>
      </c>
      <c r="CC10" s="3">
        <v>0</v>
      </c>
      <c r="CD10" s="3">
        <v>38</v>
      </c>
      <c r="CE10" s="3">
        <v>3</v>
      </c>
      <c r="CF10" s="3">
        <v>13</v>
      </c>
      <c r="CG10" s="3">
        <v>0</v>
      </c>
      <c r="CH10" s="3">
        <v>0</v>
      </c>
      <c r="CI10" s="3">
        <v>0</v>
      </c>
      <c r="CJ10" s="3">
        <v>1</v>
      </c>
      <c r="CK10" s="3">
        <v>0</v>
      </c>
      <c r="CL10" s="3">
        <v>2</v>
      </c>
      <c r="CM10" s="3">
        <v>0</v>
      </c>
      <c r="CN10" s="3">
        <v>7</v>
      </c>
      <c r="CO10" s="3">
        <v>9</v>
      </c>
      <c r="CP10" s="3">
        <v>0</v>
      </c>
      <c r="CQ10" s="3">
        <v>4</v>
      </c>
      <c r="CR10" s="3">
        <v>0</v>
      </c>
      <c r="CS10" s="3">
        <v>0</v>
      </c>
      <c r="CT10" s="3">
        <v>0</v>
      </c>
      <c r="CU10" s="3">
        <v>1427</v>
      </c>
      <c r="CV10" s="3">
        <v>550</v>
      </c>
      <c r="CW10" s="3">
        <v>131</v>
      </c>
      <c r="CX10" s="3">
        <v>206</v>
      </c>
      <c r="CY10" s="3">
        <v>76</v>
      </c>
      <c r="CZ10" s="3">
        <v>423</v>
      </c>
      <c r="DA10" s="3">
        <v>41</v>
      </c>
    </row>
    <row r="11" spans="1:105" x14ac:dyDescent="0.25">
      <c r="A11" s="2" t="s">
        <v>137</v>
      </c>
      <c r="B11" s="3">
        <v>491254</v>
      </c>
      <c r="C11" s="3">
        <v>6734741</v>
      </c>
      <c r="D11" s="3">
        <v>11915222</v>
      </c>
      <c r="E11" s="3">
        <v>575</v>
      </c>
      <c r="F11" s="3">
        <v>275</v>
      </c>
      <c r="G11" s="3">
        <v>300</v>
      </c>
      <c r="H11" s="3">
        <v>46</v>
      </c>
      <c r="I11" s="3">
        <v>17</v>
      </c>
      <c r="J11" s="3">
        <v>29</v>
      </c>
      <c r="K11" s="3">
        <v>39</v>
      </c>
      <c r="L11" s="3">
        <v>10</v>
      </c>
      <c r="M11" s="3">
        <v>7</v>
      </c>
      <c r="N11" s="3">
        <v>10</v>
      </c>
      <c r="O11" s="3">
        <v>28</v>
      </c>
      <c r="P11" s="3">
        <v>20</v>
      </c>
      <c r="Q11" s="3">
        <v>23</v>
      </c>
      <c r="R11" s="3">
        <v>45</v>
      </c>
      <c r="S11" s="3">
        <v>32</v>
      </c>
      <c r="T11" s="3">
        <v>30</v>
      </c>
      <c r="U11" s="3">
        <v>38</v>
      </c>
      <c r="V11" s="3">
        <v>48</v>
      </c>
      <c r="W11" s="3">
        <v>42</v>
      </c>
      <c r="X11" s="3">
        <v>38</v>
      </c>
      <c r="Y11" s="3">
        <v>44</v>
      </c>
      <c r="Z11" s="3">
        <v>32</v>
      </c>
      <c r="AA11" s="3">
        <v>23</v>
      </c>
      <c r="AB11" s="3">
        <v>20</v>
      </c>
      <c r="AC11" s="3">
        <v>473</v>
      </c>
      <c r="AD11" s="3">
        <v>141</v>
      </c>
      <c r="AE11" s="3">
        <v>332</v>
      </c>
      <c r="AF11" s="3">
        <v>14</v>
      </c>
      <c r="AG11" s="3">
        <v>278</v>
      </c>
      <c r="AH11" s="3">
        <v>21</v>
      </c>
      <c r="AI11" s="3">
        <v>19</v>
      </c>
      <c r="AJ11" s="3">
        <v>485</v>
      </c>
      <c r="AK11" s="3">
        <v>20644</v>
      </c>
      <c r="AL11" s="3">
        <v>19708</v>
      </c>
      <c r="AM11" s="3">
        <v>96</v>
      </c>
      <c r="AN11" s="3">
        <v>338</v>
      </c>
      <c r="AO11" s="3">
        <v>51</v>
      </c>
      <c r="AP11" s="3">
        <v>10012554</v>
      </c>
      <c r="AQ11" s="3">
        <v>284</v>
      </c>
      <c r="AR11" s="4">
        <v>2</v>
      </c>
      <c r="AS11" s="4">
        <v>42</v>
      </c>
      <c r="AT11" s="3">
        <v>17</v>
      </c>
      <c r="AU11" s="3">
        <v>3</v>
      </c>
      <c r="AV11" s="3">
        <v>51</v>
      </c>
      <c r="AW11" s="3">
        <v>14</v>
      </c>
      <c r="AX11" s="3">
        <v>30</v>
      </c>
      <c r="AY11" s="3">
        <v>27</v>
      </c>
      <c r="AZ11" s="3">
        <v>16</v>
      </c>
      <c r="BA11" s="3">
        <v>122</v>
      </c>
      <c r="BB11" s="3">
        <v>111</v>
      </c>
      <c r="BC11" s="3">
        <v>180</v>
      </c>
      <c r="BD11" s="3">
        <v>102</v>
      </c>
      <c r="BE11" s="3">
        <v>2</v>
      </c>
      <c r="BF11" s="3">
        <v>288</v>
      </c>
      <c r="BG11" s="3">
        <v>33760</v>
      </c>
      <c r="BH11" s="3">
        <v>29187</v>
      </c>
      <c r="BI11" s="3">
        <v>86</v>
      </c>
      <c r="BJ11" s="3">
        <v>172</v>
      </c>
      <c r="BK11" s="3">
        <v>30</v>
      </c>
      <c r="BL11" s="3">
        <v>9722859</v>
      </c>
      <c r="BM11" s="3">
        <v>5</v>
      </c>
      <c r="BN11" s="3">
        <v>288</v>
      </c>
      <c r="BO11" s="3">
        <v>64</v>
      </c>
      <c r="BP11" s="3">
        <v>224</v>
      </c>
      <c r="BQ11" s="3">
        <v>325</v>
      </c>
      <c r="BR11" s="4">
        <v>80.900000000000006</v>
      </c>
      <c r="BS11" s="3">
        <v>274</v>
      </c>
      <c r="BT11" s="3">
        <v>51</v>
      </c>
      <c r="BU11" s="3">
        <v>524</v>
      </c>
      <c r="BV11" s="3">
        <v>10</v>
      </c>
      <c r="BW11" s="3">
        <v>158</v>
      </c>
      <c r="BX11" s="3">
        <v>356</v>
      </c>
      <c r="BY11" s="3">
        <v>10</v>
      </c>
      <c r="BZ11" s="3">
        <v>0</v>
      </c>
      <c r="CA11" s="3">
        <v>73</v>
      </c>
      <c r="CB11" s="3">
        <v>0</v>
      </c>
      <c r="CC11" s="3">
        <v>78</v>
      </c>
      <c r="CD11" s="3">
        <v>7</v>
      </c>
      <c r="CE11" s="3">
        <v>10</v>
      </c>
      <c r="CF11" s="3">
        <v>7</v>
      </c>
      <c r="CG11" s="3">
        <v>20</v>
      </c>
      <c r="CH11" s="3">
        <v>0</v>
      </c>
      <c r="CI11" s="3">
        <v>0</v>
      </c>
      <c r="CJ11" s="3">
        <v>0</v>
      </c>
      <c r="CK11" s="3">
        <v>3</v>
      </c>
      <c r="CL11" s="3">
        <v>38</v>
      </c>
      <c r="CM11" s="3">
        <v>0</v>
      </c>
      <c r="CN11" s="3">
        <v>4</v>
      </c>
      <c r="CO11" s="3">
        <v>269</v>
      </c>
      <c r="CP11" s="3">
        <v>1</v>
      </c>
      <c r="CQ11" s="3">
        <v>4</v>
      </c>
      <c r="CR11" s="3">
        <v>0</v>
      </c>
      <c r="CS11" s="3">
        <v>0</v>
      </c>
      <c r="CT11" s="3">
        <v>0</v>
      </c>
      <c r="CU11" s="3">
        <v>589</v>
      </c>
      <c r="CV11" s="3">
        <v>205</v>
      </c>
      <c r="CW11" s="3">
        <v>38</v>
      </c>
      <c r="CX11" s="3">
        <v>87</v>
      </c>
      <c r="CY11" s="3">
        <v>32</v>
      </c>
      <c r="CZ11" s="3">
        <v>207</v>
      </c>
      <c r="DA11" s="3">
        <v>20</v>
      </c>
    </row>
    <row r="12" spans="1:105" x14ac:dyDescent="0.25">
      <c r="A12" s="2" t="s">
        <v>138</v>
      </c>
      <c r="B12" s="3">
        <v>493856</v>
      </c>
      <c r="C12" s="3">
        <v>6728134</v>
      </c>
      <c r="D12" s="3">
        <v>68350359</v>
      </c>
      <c r="E12" s="3">
        <v>3644</v>
      </c>
      <c r="F12" s="3">
        <v>1828</v>
      </c>
      <c r="G12" s="3">
        <v>1816</v>
      </c>
      <c r="H12" s="3">
        <v>48</v>
      </c>
      <c r="I12" s="3">
        <v>76</v>
      </c>
      <c r="J12" s="3">
        <v>114</v>
      </c>
      <c r="K12" s="3">
        <v>193</v>
      </c>
      <c r="L12" s="3">
        <v>100</v>
      </c>
      <c r="M12" s="3">
        <v>81</v>
      </c>
      <c r="N12" s="3">
        <v>66</v>
      </c>
      <c r="O12" s="3">
        <v>132</v>
      </c>
      <c r="P12" s="3">
        <v>140</v>
      </c>
      <c r="Q12" s="3">
        <v>165</v>
      </c>
      <c r="R12" s="3">
        <v>208</v>
      </c>
      <c r="S12" s="3">
        <v>191</v>
      </c>
      <c r="T12" s="3">
        <v>241</v>
      </c>
      <c r="U12" s="3">
        <v>288</v>
      </c>
      <c r="V12" s="3">
        <v>280</v>
      </c>
      <c r="W12" s="3">
        <v>277</v>
      </c>
      <c r="X12" s="3">
        <v>343</v>
      </c>
      <c r="Y12" s="3">
        <v>286</v>
      </c>
      <c r="Z12" s="3">
        <v>187</v>
      </c>
      <c r="AA12" s="3">
        <v>143</v>
      </c>
      <c r="AB12" s="3">
        <v>133</v>
      </c>
      <c r="AC12" s="3">
        <v>3080</v>
      </c>
      <c r="AD12" s="3">
        <v>959</v>
      </c>
      <c r="AE12" s="3">
        <v>2121</v>
      </c>
      <c r="AF12" s="3">
        <v>86</v>
      </c>
      <c r="AG12" s="3">
        <v>1706</v>
      </c>
      <c r="AH12" s="3">
        <v>215</v>
      </c>
      <c r="AI12" s="3">
        <v>114</v>
      </c>
      <c r="AJ12" s="3">
        <v>3154</v>
      </c>
      <c r="AK12" s="3">
        <v>21923</v>
      </c>
      <c r="AL12" s="3">
        <v>20253</v>
      </c>
      <c r="AM12" s="3">
        <v>624</v>
      </c>
      <c r="AN12" s="3">
        <v>2015</v>
      </c>
      <c r="AO12" s="3">
        <v>515</v>
      </c>
      <c r="AP12" s="3">
        <v>69146359</v>
      </c>
      <c r="AQ12" s="3">
        <v>1886</v>
      </c>
      <c r="AR12" s="4">
        <v>1.9</v>
      </c>
      <c r="AS12" s="4">
        <v>43.6</v>
      </c>
      <c r="AT12" s="3">
        <v>126</v>
      </c>
      <c r="AU12" s="3">
        <v>37</v>
      </c>
      <c r="AV12" s="3">
        <v>315</v>
      </c>
      <c r="AW12" s="3">
        <v>70</v>
      </c>
      <c r="AX12" s="3">
        <v>132</v>
      </c>
      <c r="AY12" s="3">
        <v>146</v>
      </c>
      <c r="AZ12" s="3">
        <v>145</v>
      </c>
      <c r="BA12" s="3">
        <v>818</v>
      </c>
      <c r="BB12" s="3">
        <v>760</v>
      </c>
      <c r="BC12" s="3">
        <v>1372</v>
      </c>
      <c r="BD12" s="3">
        <v>483</v>
      </c>
      <c r="BE12" s="3">
        <v>31</v>
      </c>
      <c r="BF12" s="3">
        <v>1915</v>
      </c>
      <c r="BG12" s="3">
        <v>35311</v>
      </c>
      <c r="BH12" s="3">
        <v>30869</v>
      </c>
      <c r="BI12" s="3">
        <v>495</v>
      </c>
      <c r="BJ12" s="3">
        <v>1142</v>
      </c>
      <c r="BK12" s="3">
        <v>278</v>
      </c>
      <c r="BL12" s="3">
        <v>67619753</v>
      </c>
      <c r="BM12" s="3">
        <v>28</v>
      </c>
      <c r="BN12" s="3">
        <v>1445</v>
      </c>
      <c r="BO12" s="3">
        <v>185</v>
      </c>
      <c r="BP12" s="3">
        <v>1260</v>
      </c>
      <c r="BQ12" s="3">
        <v>2083</v>
      </c>
      <c r="BR12" s="4">
        <v>80.3</v>
      </c>
      <c r="BS12" s="3">
        <v>1322</v>
      </c>
      <c r="BT12" s="3">
        <v>761</v>
      </c>
      <c r="BU12" s="3">
        <v>1299</v>
      </c>
      <c r="BV12" s="3">
        <v>16</v>
      </c>
      <c r="BW12" s="3">
        <v>883</v>
      </c>
      <c r="BX12" s="3">
        <v>400</v>
      </c>
      <c r="BY12" s="3">
        <v>16</v>
      </c>
      <c r="BZ12" s="3">
        <v>21</v>
      </c>
      <c r="CA12" s="3">
        <v>814</v>
      </c>
      <c r="CB12" s="3">
        <v>2</v>
      </c>
      <c r="CC12" s="3">
        <v>0</v>
      </c>
      <c r="CD12" s="3">
        <v>46</v>
      </c>
      <c r="CE12" s="3">
        <v>125</v>
      </c>
      <c r="CF12" s="3">
        <v>28</v>
      </c>
      <c r="CG12" s="3">
        <v>5</v>
      </c>
      <c r="CH12" s="3">
        <v>5</v>
      </c>
      <c r="CI12" s="3">
        <v>6</v>
      </c>
      <c r="CJ12" s="3">
        <v>1</v>
      </c>
      <c r="CK12" s="3">
        <v>2</v>
      </c>
      <c r="CL12" s="3">
        <v>7</v>
      </c>
      <c r="CM12" s="3">
        <v>6</v>
      </c>
      <c r="CN12" s="3">
        <v>83</v>
      </c>
      <c r="CO12" s="3">
        <v>91</v>
      </c>
      <c r="CP12" s="3">
        <v>4</v>
      </c>
      <c r="CQ12" s="3">
        <v>37</v>
      </c>
      <c r="CR12" s="3">
        <v>0</v>
      </c>
      <c r="CS12" s="3">
        <v>0</v>
      </c>
      <c r="CT12" s="3">
        <v>0</v>
      </c>
      <c r="CU12" s="3">
        <v>3734</v>
      </c>
      <c r="CV12" s="3">
        <v>1274</v>
      </c>
      <c r="CW12" s="3">
        <v>305</v>
      </c>
      <c r="CX12" s="3">
        <v>468</v>
      </c>
      <c r="CY12" s="3">
        <v>218</v>
      </c>
      <c r="CZ12" s="3">
        <v>1353</v>
      </c>
      <c r="DA12" s="3">
        <v>116</v>
      </c>
    </row>
    <row r="13" spans="1:105" x14ac:dyDescent="0.25">
      <c r="A13" s="2" t="s">
        <v>139</v>
      </c>
      <c r="B13" s="3">
        <v>488088</v>
      </c>
      <c r="C13" s="3">
        <v>6728633</v>
      </c>
      <c r="D13" s="3">
        <v>33016938</v>
      </c>
      <c r="E13" s="3">
        <v>1888</v>
      </c>
      <c r="F13" s="3">
        <v>949</v>
      </c>
      <c r="G13" s="3">
        <v>939</v>
      </c>
      <c r="H13" s="3">
        <v>46</v>
      </c>
      <c r="I13" s="3">
        <v>39</v>
      </c>
      <c r="J13" s="3">
        <v>83</v>
      </c>
      <c r="K13" s="3">
        <v>129</v>
      </c>
      <c r="L13" s="3">
        <v>64</v>
      </c>
      <c r="M13" s="3">
        <v>33</v>
      </c>
      <c r="N13" s="3">
        <v>30</v>
      </c>
      <c r="O13" s="3">
        <v>82</v>
      </c>
      <c r="P13" s="3">
        <v>67</v>
      </c>
      <c r="Q13" s="3">
        <v>80</v>
      </c>
      <c r="R13" s="3">
        <v>101</v>
      </c>
      <c r="S13" s="3">
        <v>126</v>
      </c>
      <c r="T13" s="3">
        <v>138</v>
      </c>
      <c r="U13" s="3">
        <v>148</v>
      </c>
      <c r="V13" s="3">
        <v>127</v>
      </c>
      <c r="W13" s="3">
        <v>160</v>
      </c>
      <c r="X13" s="3">
        <v>134</v>
      </c>
      <c r="Y13" s="3">
        <v>139</v>
      </c>
      <c r="Z13" s="3">
        <v>81</v>
      </c>
      <c r="AA13" s="3">
        <v>63</v>
      </c>
      <c r="AB13" s="3">
        <v>64</v>
      </c>
      <c r="AC13" s="3">
        <v>1540</v>
      </c>
      <c r="AD13" s="3">
        <v>470</v>
      </c>
      <c r="AE13" s="3">
        <v>1070</v>
      </c>
      <c r="AF13" s="3">
        <v>34</v>
      </c>
      <c r="AG13" s="3">
        <v>882</v>
      </c>
      <c r="AH13" s="3">
        <v>104</v>
      </c>
      <c r="AI13" s="3">
        <v>50</v>
      </c>
      <c r="AJ13" s="3">
        <v>1563</v>
      </c>
      <c r="AK13" s="3">
        <v>22621</v>
      </c>
      <c r="AL13" s="3">
        <v>21351</v>
      </c>
      <c r="AM13" s="3">
        <v>280</v>
      </c>
      <c r="AN13" s="3">
        <v>1005</v>
      </c>
      <c r="AO13" s="3">
        <v>278</v>
      </c>
      <c r="AP13" s="3">
        <v>35356896</v>
      </c>
      <c r="AQ13" s="3">
        <v>941</v>
      </c>
      <c r="AR13" s="4">
        <v>2</v>
      </c>
      <c r="AS13" s="4">
        <v>42.8</v>
      </c>
      <c r="AT13" s="3">
        <v>48</v>
      </c>
      <c r="AU13" s="3">
        <v>23</v>
      </c>
      <c r="AV13" s="3">
        <v>182</v>
      </c>
      <c r="AW13" s="3">
        <v>35</v>
      </c>
      <c r="AX13" s="3">
        <v>83</v>
      </c>
      <c r="AY13" s="3">
        <v>91</v>
      </c>
      <c r="AZ13" s="3">
        <v>82</v>
      </c>
      <c r="BA13" s="3">
        <v>408</v>
      </c>
      <c r="BB13" s="3">
        <v>353</v>
      </c>
      <c r="BC13" s="3">
        <v>755</v>
      </c>
      <c r="BD13" s="3">
        <v>170</v>
      </c>
      <c r="BE13" s="3">
        <v>16</v>
      </c>
      <c r="BF13" s="3">
        <v>950</v>
      </c>
      <c r="BG13" s="3">
        <v>37319</v>
      </c>
      <c r="BH13" s="3">
        <v>33948</v>
      </c>
      <c r="BI13" s="3">
        <v>192</v>
      </c>
      <c r="BJ13" s="3">
        <v>616</v>
      </c>
      <c r="BK13" s="3">
        <v>142</v>
      </c>
      <c r="BL13" s="3">
        <v>35453419</v>
      </c>
      <c r="BM13" s="3">
        <v>51</v>
      </c>
      <c r="BN13" s="3">
        <v>833</v>
      </c>
      <c r="BO13" s="3">
        <v>66</v>
      </c>
      <c r="BP13" s="3">
        <v>767</v>
      </c>
      <c r="BQ13" s="3">
        <v>1007</v>
      </c>
      <c r="BR13" s="4">
        <v>84.4</v>
      </c>
      <c r="BS13" s="3">
        <v>864</v>
      </c>
      <c r="BT13" s="3">
        <v>143</v>
      </c>
      <c r="BU13" s="3">
        <v>226</v>
      </c>
      <c r="BV13" s="3">
        <v>29</v>
      </c>
      <c r="BW13" s="3">
        <v>65</v>
      </c>
      <c r="BX13" s="3">
        <v>132</v>
      </c>
      <c r="BY13" s="3">
        <v>29</v>
      </c>
      <c r="BZ13" s="3">
        <v>0</v>
      </c>
      <c r="CA13" s="3">
        <v>33</v>
      </c>
      <c r="CB13" s="3">
        <v>0</v>
      </c>
      <c r="CC13" s="3">
        <v>2</v>
      </c>
      <c r="CD13" s="3">
        <v>30</v>
      </c>
      <c r="CE13" s="3">
        <v>18</v>
      </c>
      <c r="CF13" s="3">
        <v>9</v>
      </c>
      <c r="CG13" s="3">
        <v>11</v>
      </c>
      <c r="CH13" s="3">
        <v>0</v>
      </c>
      <c r="CI13" s="3">
        <v>0</v>
      </c>
      <c r="CJ13" s="3">
        <v>3</v>
      </c>
      <c r="CK13" s="3">
        <v>2</v>
      </c>
      <c r="CL13" s="3">
        <v>0</v>
      </c>
      <c r="CM13" s="3">
        <v>0</v>
      </c>
      <c r="CN13" s="3">
        <v>27</v>
      </c>
      <c r="CO13" s="3">
        <v>29</v>
      </c>
      <c r="CP13" s="3">
        <v>1</v>
      </c>
      <c r="CQ13" s="3">
        <v>32</v>
      </c>
      <c r="CR13" s="3">
        <v>0</v>
      </c>
      <c r="CS13" s="3">
        <v>0</v>
      </c>
      <c r="CT13" s="3">
        <v>0</v>
      </c>
      <c r="CU13" s="3">
        <v>1922</v>
      </c>
      <c r="CV13" s="3">
        <v>755</v>
      </c>
      <c r="CW13" s="3">
        <v>149</v>
      </c>
      <c r="CX13" s="3">
        <v>303</v>
      </c>
      <c r="CY13" s="3">
        <v>97</v>
      </c>
      <c r="CZ13" s="3">
        <v>582</v>
      </c>
      <c r="DA13" s="3">
        <v>36</v>
      </c>
    </row>
    <row r="14" spans="1:105" x14ac:dyDescent="0.25">
      <c r="A14" s="2" t="s">
        <v>140</v>
      </c>
      <c r="B14" s="3">
        <v>485376</v>
      </c>
      <c r="C14" s="3">
        <v>6721486</v>
      </c>
      <c r="D14" s="3">
        <v>14339752</v>
      </c>
      <c r="E14" s="3">
        <v>62</v>
      </c>
      <c r="F14" s="3">
        <v>29</v>
      </c>
      <c r="G14" s="3">
        <v>33</v>
      </c>
      <c r="H14" s="3">
        <v>53</v>
      </c>
      <c r="I14" s="3">
        <v>0</v>
      </c>
      <c r="J14" s="3">
        <v>0</v>
      </c>
      <c r="K14" s="3">
        <v>2</v>
      </c>
      <c r="L14" s="3">
        <v>3</v>
      </c>
      <c r="M14" s="3">
        <v>1</v>
      </c>
      <c r="N14" s="3">
        <v>2</v>
      </c>
      <c r="O14" s="3">
        <v>3</v>
      </c>
      <c r="P14" s="3">
        <v>0</v>
      </c>
      <c r="Q14" s="3">
        <v>2</v>
      </c>
      <c r="R14" s="3">
        <v>2</v>
      </c>
      <c r="S14" s="3">
        <v>2</v>
      </c>
      <c r="T14" s="3">
        <v>7</v>
      </c>
      <c r="U14" s="3">
        <v>2</v>
      </c>
      <c r="V14" s="3">
        <v>8</v>
      </c>
      <c r="W14" s="3">
        <v>4</v>
      </c>
      <c r="X14" s="3">
        <v>10</v>
      </c>
      <c r="Y14" s="3">
        <v>8</v>
      </c>
      <c r="Z14" s="3">
        <v>1</v>
      </c>
      <c r="AA14" s="3">
        <v>4</v>
      </c>
      <c r="AB14" s="3">
        <v>1</v>
      </c>
      <c r="AC14" s="3">
        <v>56</v>
      </c>
      <c r="AD14" s="3">
        <v>19</v>
      </c>
      <c r="AE14" s="3">
        <v>37</v>
      </c>
      <c r="AF14" s="3">
        <v>3</v>
      </c>
      <c r="AG14" s="3">
        <v>29</v>
      </c>
      <c r="AH14" s="3">
        <v>3</v>
      </c>
      <c r="AI14" s="3">
        <v>2</v>
      </c>
      <c r="AJ14" s="3">
        <v>58</v>
      </c>
      <c r="AK14" s="3">
        <v>21977</v>
      </c>
      <c r="AL14" s="3">
        <v>17647</v>
      </c>
      <c r="AM14" s="3">
        <v>16</v>
      </c>
      <c r="AN14" s="3">
        <v>29</v>
      </c>
      <c r="AO14" s="3">
        <v>13</v>
      </c>
      <c r="AP14" s="3">
        <v>1274669</v>
      </c>
      <c r="AQ14" s="3">
        <v>29</v>
      </c>
      <c r="AR14" s="5" t="s">
        <v>131</v>
      </c>
      <c r="AS14" s="5" t="s">
        <v>131</v>
      </c>
      <c r="AT14" s="5" t="s">
        <v>131</v>
      </c>
      <c r="AU14" s="5" t="s">
        <v>131</v>
      </c>
      <c r="AV14" s="5" t="s">
        <v>131</v>
      </c>
      <c r="AW14" s="5" t="s">
        <v>131</v>
      </c>
      <c r="AX14" s="5" t="s">
        <v>131</v>
      </c>
      <c r="AY14" s="5" t="s">
        <v>131</v>
      </c>
      <c r="AZ14" s="5" t="s">
        <v>131</v>
      </c>
      <c r="BA14" s="5" t="s">
        <v>131</v>
      </c>
      <c r="BB14" s="5" t="s">
        <v>131</v>
      </c>
      <c r="BC14" s="5" t="s">
        <v>131</v>
      </c>
      <c r="BD14" s="5" t="s">
        <v>131</v>
      </c>
      <c r="BE14" s="5" t="s">
        <v>131</v>
      </c>
      <c r="BF14" s="3">
        <v>29</v>
      </c>
      <c r="BG14" s="5" t="s">
        <v>131</v>
      </c>
      <c r="BH14" s="5" t="s">
        <v>131</v>
      </c>
      <c r="BI14" s="5" t="s">
        <v>131</v>
      </c>
      <c r="BJ14" s="5" t="s">
        <v>131</v>
      </c>
      <c r="BK14" s="5" t="s">
        <v>131</v>
      </c>
      <c r="BL14" s="5" t="s">
        <v>131</v>
      </c>
      <c r="BM14" s="3">
        <v>28</v>
      </c>
      <c r="BN14" s="3">
        <v>42</v>
      </c>
      <c r="BO14" s="3">
        <v>3</v>
      </c>
      <c r="BP14" s="3">
        <v>39</v>
      </c>
      <c r="BQ14" s="3">
        <v>31</v>
      </c>
      <c r="BR14" s="4">
        <v>115.9</v>
      </c>
      <c r="BS14" s="3">
        <v>31</v>
      </c>
      <c r="BT14" s="3">
        <v>0</v>
      </c>
      <c r="BU14" s="3">
        <v>10</v>
      </c>
      <c r="BV14" s="3">
        <v>6</v>
      </c>
      <c r="BW14" s="3">
        <v>0</v>
      </c>
      <c r="BX14" s="3">
        <v>4</v>
      </c>
      <c r="BY14" s="3">
        <v>6</v>
      </c>
      <c r="BZ14" s="3">
        <v>0</v>
      </c>
      <c r="CA14" s="3">
        <v>0</v>
      </c>
      <c r="CB14" s="3">
        <v>0</v>
      </c>
      <c r="CC14" s="3">
        <v>0</v>
      </c>
      <c r="CD14" s="3">
        <v>0</v>
      </c>
      <c r="CE14" s="3">
        <v>4</v>
      </c>
      <c r="CF14" s="3">
        <v>0</v>
      </c>
      <c r="CG14" s="3">
        <v>0</v>
      </c>
      <c r="CH14" s="3">
        <v>0</v>
      </c>
      <c r="CI14" s="3">
        <v>0</v>
      </c>
      <c r="CJ14" s="3">
        <v>0</v>
      </c>
      <c r="CK14" s="3">
        <v>0</v>
      </c>
      <c r="CL14" s="3">
        <v>0</v>
      </c>
      <c r="CM14" s="3">
        <v>0</v>
      </c>
      <c r="CN14" s="3">
        <v>0</v>
      </c>
      <c r="CO14" s="3">
        <v>0</v>
      </c>
      <c r="CP14" s="3">
        <v>0</v>
      </c>
      <c r="CQ14" s="3">
        <v>0</v>
      </c>
      <c r="CR14" s="3">
        <v>0</v>
      </c>
      <c r="CS14" s="3">
        <v>0</v>
      </c>
      <c r="CT14" s="3">
        <v>0</v>
      </c>
      <c r="CU14" s="3">
        <v>65</v>
      </c>
      <c r="CV14" s="3">
        <v>24</v>
      </c>
      <c r="CW14" s="3">
        <v>5</v>
      </c>
      <c r="CX14" s="3">
        <v>5</v>
      </c>
      <c r="CY14" s="3">
        <v>3</v>
      </c>
      <c r="CZ14" s="3">
        <v>27</v>
      </c>
      <c r="DA14" s="3">
        <v>1</v>
      </c>
    </row>
    <row r="15" spans="1:105" x14ac:dyDescent="0.25">
      <c r="A15" s="8" t="s">
        <v>141</v>
      </c>
      <c r="B15" s="9">
        <v>482044</v>
      </c>
      <c r="C15" s="9">
        <v>6729155</v>
      </c>
      <c r="D15" s="9">
        <v>61683699</v>
      </c>
      <c r="E15" s="9">
        <v>309</v>
      </c>
      <c r="F15" s="9">
        <v>146</v>
      </c>
      <c r="G15" s="9">
        <v>163</v>
      </c>
      <c r="H15" s="9">
        <v>49</v>
      </c>
      <c r="I15" s="9">
        <v>4</v>
      </c>
      <c r="J15" s="9">
        <v>7</v>
      </c>
      <c r="K15" s="9">
        <v>18</v>
      </c>
      <c r="L15" s="9">
        <v>10</v>
      </c>
      <c r="M15" s="9">
        <v>5</v>
      </c>
      <c r="N15" s="9">
        <v>8</v>
      </c>
      <c r="O15" s="9">
        <v>9</v>
      </c>
      <c r="P15" s="9">
        <v>9</v>
      </c>
      <c r="Q15" s="9">
        <v>9</v>
      </c>
      <c r="R15" s="9">
        <v>12</v>
      </c>
      <c r="S15" s="9">
        <v>15</v>
      </c>
      <c r="T15" s="9">
        <v>19</v>
      </c>
      <c r="U15" s="9">
        <v>38</v>
      </c>
      <c r="V15" s="9">
        <v>29</v>
      </c>
      <c r="W15" s="9">
        <v>34</v>
      </c>
      <c r="X15" s="9">
        <v>20</v>
      </c>
      <c r="Y15" s="9">
        <v>22</v>
      </c>
      <c r="Z15" s="9">
        <v>19</v>
      </c>
      <c r="AA15" s="9">
        <v>13</v>
      </c>
      <c r="AB15" s="9">
        <v>9</v>
      </c>
      <c r="AC15" s="9">
        <v>265</v>
      </c>
      <c r="AD15" s="9">
        <v>72</v>
      </c>
      <c r="AE15" s="9">
        <v>193</v>
      </c>
      <c r="AF15" s="9">
        <v>3</v>
      </c>
      <c r="AG15" s="9">
        <v>158</v>
      </c>
      <c r="AH15" s="9">
        <v>23</v>
      </c>
      <c r="AI15" s="9">
        <v>9</v>
      </c>
      <c r="AJ15" s="9">
        <v>268</v>
      </c>
      <c r="AK15" s="9">
        <v>21692</v>
      </c>
      <c r="AL15" s="9">
        <v>20606</v>
      </c>
      <c r="AM15" s="9">
        <v>67</v>
      </c>
      <c r="AN15" s="9">
        <v>155</v>
      </c>
      <c r="AO15" s="9">
        <v>46</v>
      </c>
      <c r="AP15" s="9">
        <v>5813421</v>
      </c>
      <c r="AQ15" s="9">
        <v>135</v>
      </c>
      <c r="AR15" s="10">
        <v>2.2999999999999998</v>
      </c>
      <c r="AS15" s="10">
        <v>53.9</v>
      </c>
      <c r="AT15" s="9">
        <v>1</v>
      </c>
      <c r="AU15" s="9">
        <v>4</v>
      </c>
      <c r="AV15" s="9">
        <v>24</v>
      </c>
      <c r="AW15" s="9">
        <v>4</v>
      </c>
      <c r="AX15" s="9">
        <v>9</v>
      </c>
      <c r="AY15" s="9">
        <v>13</v>
      </c>
      <c r="AZ15" s="9">
        <v>10</v>
      </c>
      <c r="BA15" s="9">
        <v>54</v>
      </c>
      <c r="BB15" s="9">
        <v>58</v>
      </c>
      <c r="BC15" s="9">
        <v>129</v>
      </c>
      <c r="BD15" s="9">
        <v>3</v>
      </c>
      <c r="BE15" s="9">
        <v>3</v>
      </c>
      <c r="BF15" s="9">
        <v>135</v>
      </c>
      <c r="BG15" s="9">
        <v>43305</v>
      </c>
      <c r="BH15" s="9">
        <v>42101</v>
      </c>
      <c r="BI15" s="9">
        <v>32</v>
      </c>
      <c r="BJ15" s="9">
        <v>75</v>
      </c>
      <c r="BK15" s="9">
        <v>28</v>
      </c>
      <c r="BL15" s="9">
        <v>5846194</v>
      </c>
      <c r="BM15" s="9">
        <v>32</v>
      </c>
      <c r="BN15" s="9">
        <v>179</v>
      </c>
      <c r="BO15" s="9">
        <v>17</v>
      </c>
      <c r="BP15" s="9">
        <v>162</v>
      </c>
      <c r="BQ15" s="9">
        <v>148</v>
      </c>
      <c r="BR15" s="10">
        <v>121.7</v>
      </c>
      <c r="BS15" s="9">
        <v>148</v>
      </c>
      <c r="BT15" s="9">
        <v>0</v>
      </c>
      <c r="BU15" s="9">
        <v>39</v>
      </c>
      <c r="BV15" s="9">
        <v>28</v>
      </c>
      <c r="BW15" s="9">
        <v>10</v>
      </c>
      <c r="BX15" s="9">
        <v>1</v>
      </c>
      <c r="BY15" s="9">
        <v>28</v>
      </c>
      <c r="BZ15" s="9">
        <v>0</v>
      </c>
      <c r="CA15" s="9">
        <v>2</v>
      </c>
      <c r="CB15" s="9">
        <v>0</v>
      </c>
      <c r="CC15" s="9">
        <v>0</v>
      </c>
      <c r="CD15" s="9">
        <v>8</v>
      </c>
      <c r="CE15" s="9">
        <v>0</v>
      </c>
      <c r="CF15" s="9">
        <v>1</v>
      </c>
      <c r="CG15" s="9">
        <v>0</v>
      </c>
      <c r="CH15" s="9">
        <v>0</v>
      </c>
      <c r="CI15" s="9">
        <v>0</v>
      </c>
      <c r="CJ15" s="9">
        <v>0</v>
      </c>
      <c r="CK15" s="9">
        <v>0</v>
      </c>
      <c r="CL15" s="9">
        <v>0</v>
      </c>
      <c r="CM15" s="9">
        <v>0</v>
      </c>
      <c r="CN15" s="9">
        <v>0</v>
      </c>
      <c r="CO15" s="9">
        <v>0</v>
      </c>
      <c r="CP15" s="9">
        <v>0</v>
      </c>
      <c r="CQ15" s="9">
        <v>0</v>
      </c>
      <c r="CR15" s="9">
        <v>0</v>
      </c>
      <c r="CS15" s="9">
        <v>0</v>
      </c>
      <c r="CT15" s="9">
        <v>0</v>
      </c>
      <c r="CU15" s="9">
        <v>317</v>
      </c>
      <c r="CV15" s="9">
        <v>138</v>
      </c>
      <c r="CW15" s="9">
        <v>16</v>
      </c>
      <c r="CX15" s="9">
        <v>38</v>
      </c>
      <c r="CY15" s="9">
        <v>16</v>
      </c>
      <c r="CZ15" s="9">
        <v>100</v>
      </c>
      <c r="DA15" s="9">
        <v>9</v>
      </c>
    </row>
    <row r="16" spans="1:105" x14ac:dyDescent="0.25">
      <c r="A16" s="2" t="s">
        <v>389</v>
      </c>
      <c r="D16" s="3">
        <f t="shared" ref="D16:AI16" si="0">SUM(D2:D15)</f>
        <v>792677374</v>
      </c>
      <c r="E16" s="3">
        <f t="shared" si="0"/>
        <v>14599</v>
      </c>
      <c r="F16" s="3">
        <f t="shared" si="0"/>
        <v>7287</v>
      </c>
      <c r="G16" s="3">
        <f t="shared" si="0"/>
        <v>7312</v>
      </c>
      <c r="H16" s="3">
        <f t="shared" si="0"/>
        <v>676</v>
      </c>
      <c r="I16" s="3">
        <f t="shared" si="0"/>
        <v>337</v>
      </c>
      <c r="J16" s="3">
        <f t="shared" si="0"/>
        <v>547</v>
      </c>
      <c r="K16" s="3">
        <f t="shared" si="0"/>
        <v>825</v>
      </c>
      <c r="L16" s="3">
        <f t="shared" si="0"/>
        <v>454</v>
      </c>
      <c r="M16" s="3">
        <f t="shared" si="0"/>
        <v>297</v>
      </c>
      <c r="N16" s="3">
        <f t="shared" si="0"/>
        <v>278</v>
      </c>
      <c r="O16" s="3">
        <f t="shared" si="0"/>
        <v>531</v>
      </c>
      <c r="P16" s="3">
        <f t="shared" si="0"/>
        <v>565</v>
      </c>
      <c r="Q16" s="3">
        <f t="shared" si="0"/>
        <v>693</v>
      </c>
      <c r="R16" s="3">
        <f t="shared" si="0"/>
        <v>772</v>
      </c>
      <c r="S16" s="3">
        <f t="shared" si="0"/>
        <v>796</v>
      </c>
      <c r="T16" s="3">
        <f t="shared" si="0"/>
        <v>948</v>
      </c>
      <c r="U16" s="3">
        <f t="shared" si="0"/>
        <v>1211</v>
      </c>
      <c r="V16" s="3">
        <f t="shared" si="0"/>
        <v>1165</v>
      </c>
      <c r="W16" s="3">
        <f t="shared" si="0"/>
        <v>1146</v>
      </c>
      <c r="X16" s="3">
        <f t="shared" si="0"/>
        <v>1205</v>
      </c>
      <c r="Y16" s="3">
        <f t="shared" si="0"/>
        <v>1040</v>
      </c>
      <c r="Z16" s="3">
        <f t="shared" si="0"/>
        <v>732</v>
      </c>
      <c r="AA16" s="3">
        <f t="shared" si="0"/>
        <v>542</v>
      </c>
      <c r="AB16" s="3">
        <f t="shared" si="0"/>
        <v>515</v>
      </c>
      <c r="AC16" s="3">
        <f t="shared" si="0"/>
        <v>12139</v>
      </c>
      <c r="AD16" s="3">
        <f t="shared" si="0"/>
        <v>3667</v>
      </c>
      <c r="AE16" s="3">
        <f t="shared" si="0"/>
        <v>8472</v>
      </c>
      <c r="AF16" s="3">
        <f t="shared" si="0"/>
        <v>345</v>
      </c>
      <c r="AG16" s="3">
        <f t="shared" si="0"/>
        <v>6873</v>
      </c>
      <c r="AH16" s="3">
        <f t="shared" si="0"/>
        <v>822</v>
      </c>
      <c r="AI16" s="3">
        <f t="shared" si="0"/>
        <v>432</v>
      </c>
      <c r="AJ16" s="3">
        <f t="shared" ref="AJ16:BO16" si="1">SUM(AJ2:AJ15)</f>
        <v>12323</v>
      </c>
      <c r="AK16" s="3">
        <f t="shared" si="1"/>
        <v>299495</v>
      </c>
      <c r="AL16" s="3">
        <f t="shared" si="1"/>
        <v>271228</v>
      </c>
      <c r="AM16" s="3">
        <f t="shared" si="1"/>
        <v>2599</v>
      </c>
      <c r="AN16" s="3">
        <f t="shared" si="1"/>
        <v>7861</v>
      </c>
      <c r="AO16" s="3">
        <f t="shared" si="1"/>
        <v>1863</v>
      </c>
      <c r="AP16" s="3">
        <f t="shared" si="1"/>
        <v>267225188</v>
      </c>
      <c r="AQ16" s="3">
        <f t="shared" si="1"/>
        <v>7372</v>
      </c>
      <c r="AR16" s="3">
        <f t="shared" si="1"/>
        <v>24.9</v>
      </c>
      <c r="AS16" s="3">
        <f t="shared" si="1"/>
        <v>575.4</v>
      </c>
      <c r="AT16" s="3">
        <f t="shared" si="1"/>
        <v>426</v>
      </c>
      <c r="AU16" s="3">
        <f t="shared" si="1"/>
        <v>141</v>
      </c>
      <c r="AV16" s="3">
        <f t="shared" si="1"/>
        <v>1350</v>
      </c>
      <c r="AW16" s="3">
        <f t="shared" si="1"/>
        <v>302</v>
      </c>
      <c r="AX16" s="3">
        <f t="shared" si="1"/>
        <v>602</v>
      </c>
      <c r="AY16" s="3">
        <f t="shared" si="1"/>
        <v>594</v>
      </c>
      <c r="AZ16" s="3">
        <f t="shared" si="1"/>
        <v>596</v>
      </c>
      <c r="BA16" s="3">
        <f t="shared" si="1"/>
        <v>3144</v>
      </c>
      <c r="BB16" s="3">
        <f t="shared" si="1"/>
        <v>2858</v>
      </c>
      <c r="BC16" s="3">
        <f t="shared" si="1"/>
        <v>5645</v>
      </c>
      <c r="BD16" s="3">
        <f t="shared" si="1"/>
        <v>1545</v>
      </c>
      <c r="BE16" s="3">
        <f t="shared" si="1"/>
        <v>132</v>
      </c>
      <c r="BF16" s="3">
        <f t="shared" si="1"/>
        <v>7409</v>
      </c>
      <c r="BG16" s="3">
        <f t="shared" si="1"/>
        <v>458443</v>
      </c>
      <c r="BH16" s="3">
        <f t="shared" si="1"/>
        <v>401171</v>
      </c>
      <c r="BI16" s="3">
        <f t="shared" si="1"/>
        <v>1885</v>
      </c>
      <c r="BJ16" s="3">
        <f t="shared" si="1"/>
        <v>4486</v>
      </c>
      <c r="BK16" s="3">
        <f t="shared" si="1"/>
        <v>988</v>
      </c>
      <c r="BL16" s="3">
        <f t="shared" si="1"/>
        <v>262489567</v>
      </c>
      <c r="BM16" s="3">
        <f t="shared" si="1"/>
        <v>814</v>
      </c>
      <c r="BN16" s="3">
        <f t="shared" si="1"/>
        <v>6549</v>
      </c>
      <c r="BO16" s="3">
        <f t="shared" si="1"/>
        <v>763</v>
      </c>
      <c r="BP16" s="3">
        <f t="shared" ref="BP16:CU16" si="2">SUM(BP2:BP15)</f>
        <v>5786</v>
      </c>
      <c r="BQ16" s="3">
        <f t="shared" si="2"/>
        <v>8057</v>
      </c>
      <c r="BR16" s="3">
        <f t="shared" si="2"/>
        <v>1398.3000000000004</v>
      </c>
      <c r="BS16" s="3">
        <f t="shared" si="2"/>
        <v>6207</v>
      </c>
      <c r="BT16" s="3">
        <f t="shared" si="2"/>
        <v>1850</v>
      </c>
      <c r="BU16" s="3">
        <f t="shared" si="2"/>
        <v>3543</v>
      </c>
      <c r="BV16" s="3">
        <f t="shared" si="2"/>
        <v>271</v>
      </c>
      <c r="BW16" s="3">
        <f t="shared" si="2"/>
        <v>1514</v>
      </c>
      <c r="BX16" s="3">
        <f t="shared" si="2"/>
        <v>1755</v>
      </c>
      <c r="BY16" s="3">
        <f t="shared" si="2"/>
        <v>271</v>
      </c>
      <c r="BZ16" s="3">
        <f t="shared" si="2"/>
        <v>50</v>
      </c>
      <c r="CA16" s="3">
        <f t="shared" si="2"/>
        <v>1157</v>
      </c>
      <c r="CB16" s="3">
        <f t="shared" si="2"/>
        <v>2</v>
      </c>
      <c r="CC16" s="3">
        <f t="shared" si="2"/>
        <v>117</v>
      </c>
      <c r="CD16" s="3">
        <f t="shared" si="2"/>
        <v>188</v>
      </c>
      <c r="CE16" s="3">
        <f t="shared" si="2"/>
        <v>280</v>
      </c>
      <c r="CF16" s="3">
        <f t="shared" si="2"/>
        <v>122</v>
      </c>
      <c r="CG16" s="3">
        <f t="shared" si="2"/>
        <v>62</v>
      </c>
      <c r="CH16" s="3">
        <f t="shared" si="2"/>
        <v>13</v>
      </c>
      <c r="CI16" s="3">
        <f t="shared" si="2"/>
        <v>19</v>
      </c>
      <c r="CJ16" s="3">
        <f t="shared" si="2"/>
        <v>8</v>
      </c>
      <c r="CK16" s="3">
        <f t="shared" si="2"/>
        <v>34</v>
      </c>
      <c r="CL16" s="3">
        <f t="shared" si="2"/>
        <v>57</v>
      </c>
      <c r="CM16" s="3">
        <f t="shared" si="2"/>
        <v>29</v>
      </c>
      <c r="CN16" s="3">
        <f t="shared" si="2"/>
        <v>250</v>
      </c>
      <c r="CO16" s="3">
        <f t="shared" si="2"/>
        <v>748</v>
      </c>
      <c r="CP16" s="3">
        <f t="shared" si="2"/>
        <v>17</v>
      </c>
      <c r="CQ16" s="3">
        <f t="shared" si="2"/>
        <v>116</v>
      </c>
      <c r="CR16" s="3">
        <f t="shared" si="2"/>
        <v>0</v>
      </c>
      <c r="CS16" s="3">
        <f t="shared" si="2"/>
        <v>0</v>
      </c>
      <c r="CT16" s="3">
        <f t="shared" si="2"/>
        <v>0</v>
      </c>
      <c r="CU16" s="3">
        <f t="shared" si="2"/>
        <v>14853</v>
      </c>
      <c r="CV16" s="3">
        <f t="shared" ref="CV16:DA16" si="3">SUM(CV2:CV15)</f>
        <v>5386</v>
      </c>
      <c r="CW16" s="3">
        <f t="shared" si="3"/>
        <v>1176</v>
      </c>
      <c r="CX16" s="3">
        <f t="shared" si="3"/>
        <v>2056</v>
      </c>
      <c r="CY16" s="3">
        <f t="shared" si="3"/>
        <v>821</v>
      </c>
      <c r="CZ16" s="3">
        <f t="shared" si="3"/>
        <v>4991</v>
      </c>
      <c r="DA16" s="3">
        <f t="shared" si="3"/>
        <v>423</v>
      </c>
    </row>
    <row r="17" spans="1:45" x14ac:dyDescent="0.25">
      <c r="A17" s="2" t="s">
        <v>408</v>
      </c>
      <c r="F17" s="4">
        <f>F16/E16*100</f>
        <v>49.914377697102537</v>
      </c>
      <c r="G17" s="4">
        <f>G16/E16*100</f>
        <v>50.085622302897463</v>
      </c>
      <c r="H17" s="4">
        <f>H16/14</f>
        <v>48.285714285714285</v>
      </c>
      <c r="M17" s="3">
        <f>SUM(I16:M16)</f>
        <v>2460</v>
      </c>
      <c r="W17" s="3">
        <f>SUM(N16:W16)</f>
        <v>8105</v>
      </c>
      <c r="AB17" s="3">
        <f>SUM(X16:AB16)</f>
        <v>4034</v>
      </c>
      <c r="AK17" s="3">
        <f>AK16/14</f>
        <v>21392.5</v>
      </c>
      <c r="AP17" s="3">
        <f>AP16/14</f>
        <v>19087513.428571429</v>
      </c>
      <c r="AR17" s="7">
        <f>AR16/12</f>
        <v>2.0749999999999997</v>
      </c>
      <c r="AS17" s="4">
        <f>AS16/12</f>
        <v>47.949999999999996</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8"/>
  <sheetViews>
    <sheetView workbookViewId="0">
      <pane xSplit="1" ySplit="1" topLeftCell="CS2" activePane="bottomRight" state="frozen"/>
      <selection pane="topRight" activeCell="B1" sqref="B1"/>
      <selection pane="bottomLeft" activeCell="A2" sqref="A2"/>
      <selection pane="bottomRight" activeCell="CW7" sqref="CW7"/>
    </sheetView>
  </sheetViews>
  <sheetFormatPr defaultRowHeight="15" x14ac:dyDescent="0.25"/>
  <cols>
    <col min="1" max="1" width="40.7109375" customWidth="1"/>
    <col min="2" max="2" width="24.140625" customWidth="1"/>
    <col min="3" max="3" width="24" customWidth="1"/>
    <col min="4" max="4" width="28.85546875" customWidth="1"/>
    <col min="5" max="5" width="28.7109375" customWidth="1"/>
    <col min="6" max="6" width="17.85546875" customWidth="1"/>
    <col min="7" max="7" width="18.7109375" customWidth="1"/>
    <col min="8" max="8" width="30.7109375" customWidth="1"/>
    <col min="9" max="10" width="22.85546875" customWidth="1"/>
    <col min="11" max="11" width="23.85546875" customWidth="1"/>
    <col min="12" max="27" width="24.85546875" customWidth="1"/>
    <col min="28" max="28" width="30" customWidth="1"/>
    <col min="29" max="29" width="38.7109375" customWidth="1"/>
    <col min="30" max="30" width="34.7109375" customWidth="1"/>
    <col min="31" max="31" width="30.42578125" customWidth="1"/>
    <col min="32" max="32" width="41.140625" customWidth="1"/>
    <col min="33" max="35" width="40.7109375" customWidth="1"/>
    <col min="36" max="36" width="38.7109375" customWidth="1"/>
    <col min="37" max="37" width="31.85546875" customWidth="1"/>
    <col min="38" max="38" width="35.5703125" customWidth="1"/>
    <col min="39" max="41" width="40.7109375" customWidth="1"/>
    <col min="42" max="42" width="39.5703125" customWidth="1"/>
    <col min="43" max="43" width="28.140625" customWidth="1"/>
    <col min="44" max="44" width="30.5703125" customWidth="1"/>
    <col min="45" max="45" width="24.28515625" customWidth="1"/>
    <col min="46" max="46" width="39.140625" customWidth="1"/>
    <col min="47" max="47" width="40.7109375" customWidth="1"/>
    <col min="48" max="48" width="23.85546875" customWidth="1"/>
    <col min="49" max="49" width="32.7109375" customWidth="1"/>
    <col min="50" max="50" width="41.7109375" customWidth="1"/>
    <col min="51" max="51" width="37.85546875" customWidth="1"/>
    <col min="52" max="52" width="37.7109375" customWidth="1"/>
    <col min="53" max="53" width="28.28515625" customWidth="1"/>
    <col min="54" max="54" width="30.5703125" customWidth="1"/>
    <col min="55" max="57" width="40.7109375" customWidth="1"/>
    <col min="58" max="58" width="28.28515625" customWidth="1"/>
    <col min="59" max="59" width="30.7109375" customWidth="1"/>
    <col min="60" max="60" width="34.42578125" customWidth="1"/>
    <col min="61" max="63" width="40.7109375" customWidth="1"/>
    <col min="64" max="64" width="38.42578125" customWidth="1"/>
    <col min="65" max="65" width="30.140625" customWidth="1"/>
    <col min="66" max="66" width="32.28515625" customWidth="1"/>
    <col min="67" max="67" width="37.140625" customWidth="1"/>
    <col min="68" max="68" width="36.85546875" customWidth="1"/>
    <col min="69" max="69" width="19.7109375" customWidth="1"/>
    <col min="70" max="70" width="34.28515625" customWidth="1"/>
    <col min="71" max="71" width="26.85546875" customWidth="1"/>
    <col min="72" max="72" width="28.5703125" customWidth="1"/>
    <col min="73" max="73" width="29.140625" customWidth="1"/>
    <col min="74" max="74" width="34" customWidth="1"/>
    <col min="75" max="75" width="31" customWidth="1"/>
    <col min="76" max="76" width="31.28515625" customWidth="1"/>
    <col min="77" max="77" width="40.7109375" customWidth="1"/>
    <col min="78" max="78" width="36.7109375" customWidth="1"/>
    <col min="79" max="79" width="22.42578125" customWidth="1"/>
    <col min="80" max="81" width="40.7109375" customWidth="1"/>
    <col min="82" max="82" width="26.28515625" customWidth="1"/>
    <col min="83" max="83" width="40.7109375" customWidth="1"/>
    <col min="84" max="84" width="32.85546875" customWidth="1"/>
    <col min="85" max="85" width="40.7109375" customWidth="1"/>
    <col min="86" max="86" width="33.7109375" customWidth="1"/>
    <col min="87" max="87" width="40" customWidth="1"/>
    <col min="88" max="88" width="33.5703125" customWidth="1"/>
    <col min="89" max="89" width="40.7109375" customWidth="1"/>
    <col min="90" max="90" width="41.5703125" customWidth="1"/>
    <col min="91" max="91" width="40.7109375" customWidth="1"/>
    <col min="92" max="92" width="21.42578125" customWidth="1"/>
    <col min="93" max="93" width="37.5703125" customWidth="1"/>
    <col min="94" max="94" width="36" customWidth="1"/>
    <col min="95" max="95" width="32.140625" customWidth="1"/>
    <col min="96" max="97" width="40.7109375" customWidth="1"/>
    <col min="98" max="98" width="32" customWidth="1"/>
    <col min="99" max="99" width="28.5703125" customWidth="1"/>
    <col min="100" max="100" width="19.5703125" customWidth="1"/>
    <col min="101" max="101" width="21.140625" customWidth="1"/>
    <col min="102" max="102" width="30.28515625" customWidth="1"/>
    <col min="103" max="104" width="21.5703125" customWidth="1"/>
    <col min="105" max="105" width="16.85546875" customWidth="1"/>
    <col min="106" max="108" width="9.140625" customWidth="1"/>
  </cols>
  <sheetData>
    <row r="1" spans="1:105" x14ac:dyDescent="0.25">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row>
    <row r="2" spans="1:105" x14ac:dyDescent="0.25">
      <c r="A2" s="2" t="s">
        <v>116</v>
      </c>
      <c r="B2" s="3">
        <v>475690</v>
      </c>
      <c r="C2" s="3">
        <v>6742452</v>
      </c>
      <c r="D2" s="3">
        <v>138259146</v>
      </c>
      <c r="E2" s="3">
        <v>5076</v>
      </c>
      <c r="F2" s="3">
        <v>2504</v>
      </c>
      <c r="G2" s="3">
        <v>2572</v>
      </c>
      <c r="H2" s="3">
        <v>42</v>
      </c>
      <c r="I2" s="3">
        <v>166</v>
      </c>
      <c r="J2" s="3">
        <v>248</v>
      </c>
      <c r="K2" s="3">
        <v>393</v>
      </c>
      <c r="L2" s="3">
        <v>186</v>
      </c>
      <c r="M2" s="3">
        <v>120</v>
      </c>
      <c r="N2" s="3">
        <v>103</v>
      </c>
      <c r="O2" s="3">
        <v>201</v>
      </c>
      <c r="P2" s="3">
        <v>254</v>
      </c>
      <c r="Q2" s="3">
        <v>321</v>
      </c>
      <c r="R2" s="3">
        <v>346</v>
      </c>
      <c r="S2" s="3">
        <v>317</v>
      </c>
      <c r="T2" s="3">
        <v>306</v>
      </c>
      <c r="U2" s="3">
        <v>343</v>
      </c>
      <c r="V2" s="3">
        <v>351</v>
      </c>
      <c r="W2" s="3">
        <v>391</v>
      </c>
      <c r="X2" s="3">
        <v>374</v>
      </c>
      <c r="Y2" s="3">
        <v>265</v>
      </c>
      <c r="Z2" s="3">
        <v>173</v>
      </c>
      <c r="AA2" s="3">
        <v>124</v>
      </c>
      <c r="AB2" s="3">
        <v>94</v>
      </c>
      <c r="AC2" s="3">
        <v>3963</v>
      </c>
      <c r="AD2" s="3">
        <v>979</v>
      </c>
      <c r="AE2" s="3">
        <v>2984</v>
      </c>
      <c r="AF2" s="3">
        <v>139</v>
      </c>
      <c r="AG2" s="3">
        <v>2292</v>
      </c>
      <c r="AH2" s="3">
        <v>386</v>
      </c>
      <c r="AI2" s="3">
        <v>167</v>
      </c>
      <c r="AJ2" s="3">
        <v>3937</v>
      </c>
      <c r="AK2" s="3">
        <v>23437</v>
      </c>
      <c r="AL2" s="3">
        <v>21390</v>
      </c>
      <c r="AM2" s="3">
        <v>725</v>
      </c>
      <c r="AN2" s="3">
        <v>2496</v>
      </c>
      <c r="AO2" s="3">
        <v>716</v>
      </c>
      <c r="AP2" s="3">
        <v>92271652</v>
      </c>
      <c r="AQ2" s="3">
        <v>2394</v>
      </c>
      <c r="AR2" s="4">
        <v>2.1</v>
      </c>
      <c r="AS2" s="4">
        <v>44.5</v>
      </c>
      <c r="AT2" s="3">
        <v>192</v>
      </c>
      <c r="AU2" s="3">
        <v>73</v>
      </c>
      <c r="AV2" s="3">
        <v>591</v>
      </c>
      <c r="AW2" s="3">
        <v>143</v>
      </c>
      <c r="AX2" s="3">
        <v>289</v>
      </c>
      <c r="AY2" s="3">
        <v>280</v>
      </c>
      <c r="AZ2" s="3">
        <v>239</v>
      </c>
      <c r="BA2" s="3">
        <v>1095</v>
      </c>
      <c r="BB2" s="3">
        <v>720</v>
      </c>
      <c r="BC2" s="3">
        <v>1807</v>
      </c>
      <c r="BD2" s="3">
        <v>556</v>
      </c>
      <c r="BE2" s="3">
        <v>31</v>
      </c>
      <c r="BF2" s="3">
        <v>2360</v>
      </c>
      <c r="BG2" s="3">
        <v>39148</v>
      </c>
      <c r="BH2" s="3">
        <v>33800</v>
      </c>
      <c r="BI2" s="3">
        <v>537</v>
      </c>
      <c r="BJ2" s="3">
        <v>1456</v>
      </c>
      <c r="BK2" s="3">
        <v>367</v>
      </c>
      <c r="BL2" s="3">
        <v>92388264</v>
      </c>
      <c r="BM2" s="3">
        <v>72</v>
      </c>
      <c r="BN2" s="3">
        <v>1925</v>
      </c>
      <c r="BO2" s="3">
        <v>236</v>
      </c>
      <c r="BP2" s="3">
        <v>1689</v>
      </c>
      <c r="BQ2" s="3">
        <v>2482</v>
      </c>
      <c r="BR2" s="4">
        <v>93.7</v>
      </c>
      <c r="BS2" s="3">
        <v>2090</v>
      </c>
      <c r="BT2" s="3">
        <v>392</v>
      </c>
      <c r="BU2" s="3">
        <v>989</v>
      </c>
      <c r="BV2" s="3">
        <v>71</v>
      </c>
      <c r="BW2" s="3">
        <v>452</v>
      </c>
      <c r="BX2" s="3">
        <v>466</v>
      </c>
      <c r="BY2" s="3">
        <v>71</v>
      </c>
      <c r="BZ2" s="3">
        <v>0</v>
      </c>
      <c r="CA2" s="3">
        <v>372</v>
      </c>
      <c r="CB2" s="3">
        <v>0</v>
      </c>
      <c r="CC2" s="3">
        <v>3</v>
      </c>
      <c r="CD2" s="3">
        <v>77</v>
      </c>
      <c r="CE2" s="3">
        <v>45</v>
      </c>
      <c r="CF2" s="3">
        <v>101</v>
      </c>
      <c r="CG2" s="3">
        <v>45</v>
      </c>
      <c r="CH2" s="3">
        <v>1</v>
      </c>
      <c r="CI2" s="3">
        <v>10</v>
      </c>
      <c r="CJ2" s="3">
        <v>5</v>
      </c>
      <c r="CK2" s="3">
        <v>23</v>
      </c>
      <c r="CL2" s="3">
        <v>4</v>
      </c>
      <c r="CM2" s="3">
        <v>5</v>
      </c>
      <c r="CN2" s="3">
        <v>46</v>
      </c>
      <c r="CO2" s="3">
        <v>145</v>
      </c>
      <c r="CP2" s="3">
        <v>4</v>
      </c>
      <c r="CQ2" s="3">
        <v>32</v>
      </c>
      <c r="CR2" s="3">
        <v>0</v>
      </c>
      <c r="CS2" s="3">
        <v>0</v>
      </c>
      <c r="CT2" s="3">
        <v>0</v>
      </c>
      <c r="CU2" s="3">
        <v>5065</v>
      </c>
      <c r="CV2" s="3">
        <v>2156</v>
      </c>
      <c r="CW2" s="3">
        <v>326</v>
      </c>
      <c r="CX2" s="3">
        <v>931</v>
      </c>
      <c r="CY2" s="3">
        <v>306</v>
      </c>
      <c r="CZ2" s="3">
        <v>1220</v>
      </c>
      <c r="DA2" s="3">
        <v>126</v>
      </c>
    </row>
    <row r="3" spans="1:105" x14ac:dyDescent="0.25">
      <c r="A3" s="2" t="s">
        <v>142</v>
      </c>
      <c r="B3" s="3">
        <v>478103</v>
      </c>
      <c r="C3" s="3">
        <v>6735489</v>
      </c>
      <c r="D3" s="3">
        <v>9411957</v>
      </c>
      <c r="E3" s="3">
        <v>92</v>
      </c>
      <c r="F3" s="3">
        <v>43</v>
      </c>
      <c r="G3" s="3">
        <v>49</v>
      </c>
      <c r="H3" s="3">
        <v>48</v>
      </c>
      <c r="I3" s="3">
        <v>2</v>
      </c>
      <c r="J3" s="3">
        <v>2</v>
      </c>
      <c r="K3" s="3">
        <v>4</v>
      </c>
      <c r="L3" s="3">
        <v>4</v>
      </c>
      <c r="M3" s="3">
        <v>1</v>
      </c>
      <c r="N3" s="3">
        <v>2</v>
      </c>
      <c r="O3" s="3">
        <v>4</v>
      </c>
      <c r="P3" s="3">
        <v>3</v>
      </c>
      <c r="Q3" s="3">
        <v>2</v>
      </c>
      <c r="R3" s="3">
        <v>8</v>
      </c>
      <c r="S3" s="3">
        <v>1</v>
      </c>
      <c r="T3" s="3">
        <v>10</v>
      </c>
      <c r="U3" s="3">
        <v>11</v>
      </c>
      <c r="V3" s="3">
        <v>10</v>
      </c>
      <c r="W3" s="3">
        <v>7</v>
      </c>
      <c r="X3" s="3">
        <v>5</v>
      </c>
      <c r="Y3" s="3">
        <v>1</v>
      </c>
      <c r="Z3" s="3">
        <v>6</v>
      </c>
      <c r="AA3" s="3">
        <v>5</v>
      </c>
      <c r="AB3" s="3">
        <v>4</v>
      </c>
      <c r="AC3" s="3">
        <v>79</v>
      </c>
      <c r="AD3" s="3">
        <v>24</v>
      </c>
      <c r="AE3" s="3">
        <v>55</v>
      </c>
      <c r="AF3" s="3">
        <v>3</v>
      </c>
      <c r="AG3" s="3">
        <v>42</v>
      </c>
      <c r="AH3" s="3">
        <v>7</v>
      </c>
      <c r="AI3" s="3">
        <v>3</v>
      </c>
      <c r="AJ3" s="3">
        <v>84</v>
      </c>
      <c r="AK3" s="3">
        <v>19981</v>
      </c>
      <c r="AL3" s="3">
        <v>19909</v>
      </c>
      <c r="AM3" s="3">
        <v>28</v>
      </c>
      <c r="AN3" s="3">
        <v>47</v>
      </c>
      <c r="AO3" s="3">
        <v>9</v>
      </c>
      <c r="AP3" s="3">
        <v>1678363</v>
      </c>
      <c r="AQ3" s="3">
        <v>46</v>
      </c>
      <c r="AR3" s="4">
        <v>2</v>
      </c>
      <c r="AS3" s="4">
        <v>52.6</v>
      </c>
      <c r="AT3" s="3">
        <v>4</v>
      </c>
      <c r="AU3" s="3">
        <v>1</v>
      </c>
      <c r="AV3" s="3">
        <v>7</v>
      </c>
      <c r="AW3" s="3">
        <v>2</v>
      </c>
      <c r="AX3" s="3">
        <v>3</v>
      </c>
      <c r="AY3" s="3">
        <v>4</v>
      </c>
      <c r="AZ3" s="3">
        <v>4</v>
      </c>
      <c r="BA3" s="3">
        <v>21</v>
      </c>
      <c r="BB3" s="3">
        <v>18</v>
      </c>
      <c r="BC3" s="3">
        <v>44</v>
      </c>
      <c r="BD3" s="3">
        <v>1</v>
      </c>
      <c r="BE3" s="3">
        <v>1</v>
      </c>
      <c r="BF3" s="3">
        <v>47</v>
      </c>
      <c r="BG3" s="3">
        <v>35801</v>
      </c>
      <c r="BH3" s="3">
        <v>35816</v>
      </c>
      <c r="BI3" s="3">
        <v>13</v>
      </c>
      <c r="BJ3" s="3">
        <v>29</v>
      </c>
      <c r="BK3" s="3">
        <v>5</v>
      </c>
      <c r="BL3" s="3">
        <v>1682661</v>
      </c>
      <c r="BM3" s="3">
        <v>0</v>
      </c>
      <c r="BN3" s="3">
        <v>52</v>
      </c>
      <c r="BO3" s="3">
        <v>5</v>
      </c>
      <c r="BP3" s="3">
        <v>47</v>
      </c>
      <c r="BQ3" s="3">
        <v>46</v>
      </c>
      <c r="BR3" s="4">
        <v>107.4</v>
      </c>
      <c r="BS3" s="3">
        <v>46</v>
      </c>
      <c r="BT3" s="3">
        <v>0</v>
      </c>
      <c r="BU3" s="3">
        <v>9</v>
      </c>
      <c r="BV3" s="5" t="s">
        <v>131</v>
      </c>
      <c r="BW3" s="5" t="s">
        <v>131</v>
      </c>
      <c r="BX3" s="5" t="s">
        <v>131</v>
      </c>
      <c r="BY3" s="5" t="s">
        <v>131</v>
      </c>
      <c r="BZ3" s="5" t="s">
        <v>131</v>
      </c>
      <c r="CA3" s="5" t="s">
        <v>131</v>
      </c>
      <c r="CB3" s="5" t="s">
        <v>131</v>
      </c>
      <c r="CC3" s="5" t="s">
        <v>131</v>
      </c>
      <c r="CD3" s="5" t="s">
        <v>131</v>
      </c>
      <c r="CE3" s="5" t="s">
        <v>131</v>
      </c>
      <c r="CF3" s="5" t="s">
        <v>131</v>
      </c>
      <c r="CG3" s="5" t="s">
        <v>131</v>
      </c>
      <c r="CH3" s="5" t="s">
        <v>131</v>
      </c>
      <c r="CI3" s="5" t="s">
        <v>131</v>
      </c>
      <c r="CJ3" s="5" t="s">
        <v>131</v>
      </c>
      <c r="CK3" s="5" t="s">
        <v>131</v>
      </c>
      <c r="CL3" s="5" t="s">
        <v>131</v>
      </c>
      <c r="CM3" s="5" t="s">
        <v>131</v>
      </c>
      <c r="CN3" s="5" t="s">
        <v>131</v>
      </c>
      <c r="CO3" s="5" t="s">
        <v>131</v>
      </c>
      <c r="CP3" s="5" t="s">
        <v>131</v>
      </c>
      <c r="CQ3" s="5" t="s">
        <v>131</v>
      </c>
      <c r="CR3" s="5" t="s">
        <v>131</v>
      </c>
      <c r="CS3" s="5" t="s">
        <v>131</v>
      </c>
      <c r="CT3" s="5" t="s">
        <v>131</v>
      </c>
      <c r="CU3" s="3">
        <v>97</v>
      </c>
      <c r="CV3" s="3">
        <v>43</v>
      </c>
      <c r="CW3" s="3">
        <v>9</v>
      </c>
      <c r="CX3" s="3">
        <v>11</v>
      </c>
      <c r="CY3" s="3">
        <v>5</v>
      </c>
      <c r="CZ3" s="3">
        <v>26</v>
      </c>
      <c r="DA3" s="3">
        <v>3</v>
      </c>
    </row>
    <row r="4" spans="1:105" x14ac:dyDescent="0.25">
      <c r="A4" s="2" t="s">
        <v>143</v>
      </c>
      <c r="B4" s="3">
        <v>476920</v>
      </c>
      <c r="C4" s="3">
        <v>6725052</v>
      </c>
      <c r="D4" s="3">
        <v>28817983</v>
      </c>
      <c r="E4" s="3">
        <v>153</v>
      </c>
      <c r="F4" s="3">
        <v>68</v>
      </c>
      <c r="G4" s="3">
        <v>85</v>
      </c>
      <c r="H4" s="3">
        <v>48</v>
      </c>
      <c r="I4" s="3">
        <v>5</v>
      </c>
      <c r="J4" s="3">
        <v>7</v>
      </c>
      <c r="K4" s="3">
        <v>7</v>
      </c>
      <c r="L4" s="3">
        <v>5</v>
      </c>
      <c r="M4" s="3">
        <v>6</v>
      </c>
      <c r="N4" s="3">
        <v>3</v>
      </c>
      <c r="O4" s="3">
        <v>2</v>
      </c>
      <c r="P4" s="3">
        <v>2</v>
      </c>
      <c r="Q4" s="3">
        <v>10</v>
      </c>
      <c r="R4" s="3">
        <v>3</v>
      </c>
      <c r="S4" s="3">
        <v>5</v>
      </c>
      <c r="T4" s="3">
        <v>15</v>
      </c>
      <c r="U4" s="3">
        <v>9</v>
      </c>
      <c r="V4" s="3">
        <v>15</v>
      </c>
      <c r="W4" s="3">
        <v>15</v>
      </c>
      <c r="X4" s="3">
        <v>12</v>
      </c>
      <c r="Y4" s="3">
        <v>12</v>
      </c>
      <c r="Z4" s="3">
        <v>12</v>
      </c>
      <c r="AA4" s="3">
        <v>4</v>
      </c>
      <c r="AB4" s="3">
        <v>4</v>
      </c>
      <c r="AC4" s="3">
        <v>123</v>
      </c>
      <c r="AD4" s="3">
        <v>33</v>
      </c>
      <c r="AE4" s="3">
        <v>90</v>
      </c>
      <c r="AF4" s="3">
        <v>2</v>
      </c>
      <c r="AG4" s="3">
        <v>77</v>
      </c>
      <c r="AH4" s="3">
        <v>7</v>
      </c>
      <c r="AI4" s="3">
        <v>4</v>
      </c>
      <c r="AJ4" s="3">
        <v>133</v>
      </c>
      <c r="AK4" s="3">
        <v>23173</v>
      </c>
      <c r="AL4" s="3">
        <v>20647</v>
      </c>
      <c r="AM4" s="3">
        <v>30</v>
      </c>
      <c r="AN4" s="3">
        <v>73</v>
      </c>
      <c r="AO4" s="3">
        <v>30</v>
      </c>
      <c r="AP4" s="3">
        <v>3082049</v>
      </c>
      <c r="AQ4" s="3">
        <v>74</v>
      </c>
      <c r="AR4" s="4">
        <v>2.1</v>
      </c>
      <c r="AS4" s="4">
        <v>57.7</v>
      </c>
      <c r="AT4" s="3">
        <v>2</v>
      </c>
      <c r="AU4" s="3">
        <v>0</v>
      </c>
      <c r="AV4" s="3">
        <v>15</v>
      </c>
      <c r="AW4" s="3">
        <v>3</v>
      </c>
      <c r="AX4" s="3">
        <v>7</v>
      </c>
      <c r="AY4" s="3">
        <v>6</v>
      </c>
      <c r="AZ4" s="3">
        <v>7</v>
      </c>
      <c r="BA4" s="3">
        <v>28</v>
      </c>
      <c r="BB4" s="3">
        <v>32</v>
      </c>
      <c r="BC4" s="3">
        <v>72</v>
      </c>
      <c r="BD4" s="3">
        <v>1</v>
      </c>
      <c r="BE4" s="3">
        <v>1</v>
      </c>
      <c r="BF4" s="3">
        <v>75</v>
      </c>
      <c r="BG4" s="3">
        <v>41333</v>
      </c>
      <c r="BH4" s="3">
        <v>35850</v>
      </c>
      <c r="BI4" s="3">
        <v>20</v>
      </c>
      <c r="BJ4" s="3">
        <v>34</v>
      </c>
      <c r="BK4" s="3">
        <v>21</v>
      </c>
      <c r="BL4" s="3">
        <v>3099985</v>
      </c>
      <c r="BM4" s="3">
        <v>19</v>
      </c>
      <c r="BN4" s="3">
        <v>98</v>
      </c>
      <c r="BO4" s="3">
        <v>12</v>
      </c>
      <c r="BP4" s="3">
        <v>86</v>
      </c>
      <c r="BQ4" s="3">
        <v>81</v>
      </c>
      <c r="BR4" s="4">
        <v>116.6</v>
      </c>
      <c r="BS4" s="3">
        <v>81</v>
      </c>
      <c r="BT4" s="3">
        <v>0</v>
      </c>
      <c r="BU4" s="3">
        <v>34</v>
      </c>
      <c r="BV4" s="3">
        <v>18</v>
      </c>
      <c r="BW4" s="3">
        <v>4</v>
      </c>
      <c r="BX4" s="3">
        <v>12</v>
      </c>
      <c r="BY4" s="3">
        <v>18</v>
      </c>
      <c r="BZ4" s="3">
        <v>0</v>
      </c>
      <c r="CA4" s="3">
        <v>4</v>
      </c>
      <c r="CB4" s="3">
        <v>0</v>
      </c>
      <c r="CC4" s="3">
        <v>0</v>
      </c>
      <c r="CD4" s="3">
        <v>0</v>
      </c>
      <c r="CE4" s="3">
        <v>0</v>
      </c>
      <c r="CF4" s="3">
        <v>0</v>
      </c>
      <c r="CG4" s="3">
        <v>0</v>
      </c>
      <c r="CH4" s="3">
        <v>0</v>
      </c>
      <c r="CI4" s="3">
        <v>1</v>
      </c>
      <c r="CJ4" s="3">
        <v>0</v>
      </c>
      <c r="CK4" s="3">
        <v>0</v>
      </c>
      <c r="CL4" s="3">
        <v>0</v>
      </c>
      <c r="CM4" s="3">
        <v>0</v>
      </c>
      <c r="CN4" s="3">
        <v>0</v>
      </c>
      <c r="CO4" s="3">
        <v>11</v>
      </c>
      <c r="CP4" s="3">
        <v>0</v>
      </c>
      <c r="CQ4" s="3">
        <v>0</v>
      </c>
      <c r="CR4" s="3">
        <v>0</v>
      </c>
      <c r="CS4" s="3">
        <v>0</v>
      </c>
      <c r="CT4" s="3">
        <v>0</v>
      </c>
      <c r="CU4" s="3">
        <v>162</v>
      </c>
      <c r="CV4" s="3">
        <v>70</v>
      </c>
      <c r="CW4" s="3">
        <v>8</v>
      </c>
      <c r="CX4" s="3">
        <v>22</v>
      </c>
      <c r="CY4" s="3">
        <v>12</v>
      </c>
      <c r="CZ4" s="3">
        <v>48</v>
      </c>
      <c r="DA4" s="3">
        <v>2</v>
      </c>
    </row>
    <row r="5" spans="1:105" x14ac:dyDescent="0.25">
      <c r="A5" s="2" t="s">
        <v>144</v>
      </c>
      <c r="B5" s="3">
        <v>470313</v>
      </c>
      <c r="C5" s="3">
        <v>6731888</v>
      </c>
      <c r="D5" s="3">
        <v>166322117</v>
      </c>
      <c r="E5" s="3">
        <v>2330</v>
      </c>
      <c r="F5" s="3">
        <v>1197</v>
      </c>
      <c r="G5" s="3">
        <v>1133</v>
      </c>
      <c r="H5" s="3">
        <v>50</v>
      </c>
      <c r="I5" s="3">
        <v>45</v>
      </c>
      <c r="J5" s="3">
        <v>71</v>
      </c>
      <c r="K5" s="3">
        <v>136</v>
      </c>
      <c r="L5" s="3">
        <v>60</v>
      </c>
      <c r="M5" s="3">
        <v>57</v>
      </c>
      <c r="N5" s="3">
        <v>44</v>
      </c>
      <c r="O5" s="3">
        <v>64</v>
      </c>
      <c r="P5" s="3">
        <v>74</v>
      </c>
      <c r="Q5" s="3">
        <v>109</v>
      </c>
      <c r="R5" s="3">
        <v>106</v>
      </c>
      <c r="S5" s="3">
        <v>95</v>
      </c>
      <c r="T5" s="3">
        <v>121</v>
      </c>
      <c r="U5" s="3">
        <v>162</v>
      </c>
      <c r="V5" s="3">
        <v>208</v>
      </c>
      <c r="W5" s="3">
        <v>205</v>
      </c>
      <c r="X5" s="3">
        <v>207</v>
      </c>
      <c r="Y5" s="3">
        <v>160</v>
      </c>
      <c r="Z5" s="3">
        <v>133</v>
      </c>
      <c r="AA5" s="3">
        <v>127</v>
      </c>
      <c r="AB5" s="3">
        <v>146</v>
      </c>
      <c r="AC5" s="3">
        <v>1961</v>
      </c>
      <c r="AD5" s="3">
        <v>667</v>
      </c>
      <c r="AE5" s="3">
        <v>1294</v>
      </c>
      <c r="AF5" s="3">
        <v>60</v>
      </c>
      <c r="AG5" s="3">
        <v>1006</v>
      </c>
      <c r="AH5" s="3">
        <v>151</v>
      </c>
      <c r="AI5" s="3">
        <v>77</v>
      </c>
      <c r="AJ5" s="3">
        <v>1980</v>
      </c>
      <c r="AK5" s="3">
        <v>21281</v>
      </c>
      <c r="AL5" s="3">
        <v>18178</v>
      </c>
      <c r="AM5" s="3">
        <v>471</v>
      </c>
      <c r="AN5" s="3">
        <v>1239</v>
      </c>
      <c r="AO5" s="3">
        <v>270</v>
      </c>
      <c r="AP5" s="3">
        <v>42135897</v>
      </c>
      <c r="AQ5" s="3">
        <v>1181</v>
      </c>
      <c r="AR5" s="4">
        <v>1.9</v>
      </c>
      <c r="AS5" s="4">
        <v>49.1</v>
      </c>
      <c r="AT5" s="3">
        <v>52</v>
      </c>
      <c r="AU5" s="3">
        <v>16</v>
      </c>
      <c r="AV5" s="3">
        <v>201</v>
      </c>
      <c r="AW5" s="3">
        <v>39</v>
      </c>
      <c r="AX5" s="3">
        <v>82</v>
      </c>
      <c r="AY5" s="3">
        <v>89</v>
      </c>
      <c r="AZ5" s="3">
        <v>92</v>
      </c>
      <c r="BA5" s="3">
        <v>446</v>
      </c>
      <c r="BB5" s="3">
        <v>538</v>
      </c>
      <c r="BC5" s="3">
        <v>904</v>
      </c>
      <c r="BD5" s="3">
        <v>252</v>
      </c>
      <c r="BE5" s="3">
        <v>25</v>
      </c>
      <c r="BF5" s="3">
        <v>1193</v>
      </c>
      <c r="BG5" s="3">
        <v>34129</v>
      </c>
      <c r="BH5" s="3">
        <v>27839</v>
      </c>
      <c r="BI5" s="3">
        <v>396</v>
      </c>
      <c r="BJ5" s="3">
        <v>643</v>
      </c>
      <c r="BK5" s="3">
        <v>154</v>
      </c>
      <c r="BL5" s="3">
        <v>40715308</v>
      </c>
      <c r="BM5" s="3">
        <v>65</v>
      </c>
      <c r="BN5" s="3">
        <v>1020</v>
      </c>
      <c r="BO5" s="3">
        <v>145</v>
      </c>
      <c r="BP5" s="3">
        <v>875</v>
      </c>
      <c r="BQ5" s="3">
        <v>1300</v>
      </c>
      <c r="BR5" s="4">
        <v>90.4</v>
      </c>
      <c r="BS5" s="3">
        <v>1091</v>
      </c>
      <c r="BT5" s="3">
        <v>209</v>
      </c>
      <c r="BU5" s="3">
        <v>646</v>
      </c>
      <c r="BV5" s="3">
        <v>91</v>
      </c>
      <c r="BW5" s="3">
        <v>184</v>
      </c>
      <c r="BX5" s="3">
        <v>371</v>
      </c>
      <c r="BY5" s="3">
        <v>91</v>
      </c>
      <c r="BZ5" s="3">
        <v>0</v>
      </c>
      <c r="CA5" s="3">
        <v>16</v>
      </c>
      <c r="CB5" s="3">
        <v>46</v>
      </c>
      <c r="CC5" s="3">
        <v>0</v>
      </c>
      <c r="CD5" s="3">
        <v>122</v>
      </c>
      <c r="CE5" s="3">
        <v>41</v>
      </c>
      <c r="CF5" s="3">
        <v>26</v>
      </c>
      <c r="CG5" s="3">
        <v>16</v>
      </c>
      <c r="CH5" s="3">
        <v>3</v>
      </c>
      <c r="CI5" s="3">
        <v>17</v>
      </c>
      <c r="CJ5" s="3">
        <v>0</v>
      </c>
      <c r="CK5" s="3">
        <v>6</v>
      </c>
      <c r="CL5" s="3">
        <v>11</v>
      </c>
      <c r="CM5" s="3">
        <v>6</v>
      </c>
      <c r="CN5" s="3">
        <v>62</v>
      </c>
      <c r="CO5" s="3">
        <v>160</v>
      </c>
      <c r="CP5" s="3">
        <v>1</v>
      </c>
      <c r="CQ5" s="3">
        <v>22</v>
      </c>
      <c r="CR5" s="3">
        <v>0</v>
      </c>
      <c r="CS5" s="3">
        <v>0</v>
      </c>
      <c r="CT5" s="3">
        <v>0</v>
      </c>
      <c r="CU5" s="3">
        <v>2355</v>
      </c>
      <c r="CV5" s="3">
        <v>836</v>
      </c>
      <c r="CW5" s="3">
        <v>131</v>
      </c>
      <c r="CX5" s="3">
        <v>297</v>
      </c>
      <c r="CY5" s="3">
        <v>114</v>
      </c>
      <c r="CZ5" s="3">
        <v>927</v>
      </c>
      <c r="DA5" s="3">
        <v>50</v>
      </c>
    </row>
    <row r="6" spans="1:105" x14ac:dyDescent="0.25">
      <c r="A6" s="8" t="s">
        <v>145</v>
      </c>
      <c r="B6" s="15">
        <v>471298</v>
      </c>
      <c r="C6" s="15">
        <v>6724792</v>
      </c>
      <c r="D6" s="15">
        <v>23219140</v>
      </c>
      <c r="E6" s="15">
        <v>131</v>
      </c>
      <c r="F6" s="15">
        <v>54</v>
      </c>
      <c r="G6" s="15">
        <v>77</v>
      </c>
      <c r="H6" s="15">
        <v>49</v>
      </c>
      <c r="I6" s="15">
        <v>1</v>
      </c>
      <c r="J6" s="15">
        <v>0</v>
      </c>
      <c r="K6" s="15">
        <v>6</v>
      </c>
      <c r="L6" s="15">
        <v>9</v>
      </c>
      <c r="M6" s="15">
        <v>4</v>
      </c>
      <c r="N6" s="15">
        <v>3</v>
      </c>
      <c r="O6" s="15">
        <v>4</v>
      </c>
      <c r="P6" s="15">
        <v>5</v>
      </c>
      <c r="Q6" s="15">
        <v>5</v>
      </c>
      <c r="R6" s="15">
        <v>5</v>
      </c>
      <c r="S6" s="15">
        <v>9</v>
      </c>
      <c r="T6" s="15">
        <v>7</v>
      </c>
      <c r="U6" s="15">
        <v>15</v>
      </c>
      <c r="V6" s="15">
        <v>11</v>
      </c>
      <c r="W6" s="15">
        <v>15</v>
      </c>
      <c r="X6" s="15">
        <v>12</v>
      </c>
      <c r="Y6" s="15">
        <v>2</v>
      </c>
      <c r="Z6" s="15">
        <v>4</v>
      </c>
      <c r="AA6" s="15">
        <v>7</v>
      </c>
      <c r="AB6" s="15">
        <v>7</v>
      </c>
      <c r="AC6" s="15">
        <v>111</v>
      </c>
      <c r="AD6" s="15">
        <v>34</v>
      </c>
      <c r="AE6" s="15">
        <v>77</v>
      </c>
      <c r="AF6" s="15">
        <v>6</v>
      </c>
      <c r="AG6" s="15">
        <v>63</v>
      </c>
      <c r="AH6" s="15">
        <v>5</v>
      </c>
      <c r="AI6" s="15">
        <v>3</v>
      </c>
      <c r="AJ6" s="15">
        <v>115</v>
      </c>
      <c r="AK6" s="15">
        <v>19508</v>
      </c>
      <c r="AL6" s="15">
        <v>16848</v>
      </c>
      <c r="AM6" s="15">
        <v>42</v>
      </c>
      <c r="AN6" s="15">
        <v>54</v>
      </c>
      <c r="AO6" s="15">
        <v>19</v>
      </c>
      <c r="AP6" s="15">
        <v>2243427</v>
      </c>
      <c r="AQ6" s="15">
        <v>61</v>
      </c>
      <c r="AR6" s="16">
        <v>2.1</v>
      </c>
      <c r="AS6" s="16">
        <v>55</v>
      </c>
      <c r="AT6" s="15">
        <v>1</v>
      </c>
      <c r="AU6" s="15">
        <v>2</v>
      </c>
      <c r="AV6" s="15">
        <v>10</v>
      </c>
      <c r="AW6" s="15">
        <v>1</v>
      </c>
      <c r="AX6" s="15">
        <v>1</v>
      </c>
      <c r="AY6" s="15">
        <v>3</v>
      </c>
      <c r="AZ6" s="15">
        <v>8</v>
      </c>
      <c r="BA6" s="15">
        <v>28</v>
      </c>
      <c r="BB6" s="15">
        <v>23</v>
      </c>
      <c r="BC6" s="15">
        <v>58</v>
      </c>
      <c r="BD6" s="15">
        <v>2</v>
      </c>
      <c r="BE6" s="15">
        <v>1</v>
      </c>
      <c r="BF6" s="15">
        <v>62</v>
      </c>
      <c r="BG6" s="15">
        <v>36352</v>
      </c>
      <c r="BH6" s="15">
        <v>29125</v>
      </c>
      <c r="BI6" s="15">
        <v>23</v>
      </c>
      <c r="BJ6" s="15">
        <v>28</v>
      </c>
      <c r="BK6" s="15">
        <v>11</v>
      </c>
      <c r="BL6" s="15">
        <v>2253801</v>
      </c>
      <c r="BM6" s="15">
        <v>22</v>
      </c>
      <c r="BN6" s="15">
        <v>77</v>
      </c>
      <c r="BO6" s="15">
        <v>5</v>
      </c>
      <c r="BP6" s="15">
        <v>72</v>
      </c>
      <c r="BQ6" s="15">
        <v>64</v>
      </c>
      <c r="BR6" s="16">
        <v>116.2</v>
      </c>
      <c r="BS6" s="15">
        <v>64</v>
      </c>
      <c r="BT6" s="15">
        <v>0</v>
      </c>
      <c r="BU6" s="15">
        <v>20</v>
      </c>
      <c r="BV6" s="15">
        <v>17</v>
      </c>
      <c r="BW6" s="15">
        <v>2</v>
      </c>
      <c r="BX6" s="15">
        <v>1</v>
      </c>
      <c r="BY6" s="15">
        <v>17</v>
      </c>
      <c r="BZ6" s="15">
        <v>0</v>
      </c>
      <c r="CA6" s="15">
        <v>0</v>
      </c>
      <c r="CB6" s="15">
        <v>0</v>
      </c>
      <c r="CC6" s="15">
        <v>0</v>
      </c>
      <c r="CD6" s="15">
        <v>2</v>
      </c>
      <c r="CE6" s="15">
        <v>0</v>
      </c>
      <c r="CF6" s="15">
        <v>1</v>
      </c>
      <c r="CG6" s="15">
        <v>0</v>
      </c>
      <c r="CH6" s="15">
        <v>0</v>
      </c>
      <c r="CI6" s="15">
        <v>0</v>
      </c>
      <c r="CJ6" s="15">
        <v>0</v>
      </c>
      <c r="CK6" s="15">
        <v>0</v>
      </c>
      <c r="CL6" s="15">
        <v>0</v>
      </c>
      <c r="CM6" s="15">
        <v>0</v>
      </c>
      <c r="CN6" s="15">
        <v>0</v>
      </c>
      <c r="CO6" s="15">
        <v>0</v>
      </c>
      <c r="CP6" s="15">
        <v>0</v>
      </c>
      <c r="CQ6" s="15">
        <v>0</v>
      </c>
      <c r="CR6" s="15">
        <v>0</v>
      </c>
      <c r="CS6" s="15">
        <v>0</v>
      </c>
      <c r="CT6" s="15">
        <v>0</v>
      </c>
      <c r="CU6" s="15">
        <v>135</v>
      </c>
      <c r="CV6" s="15">
        <v>59</v>
      </c>
      <c r="CW6" s="15">
        <v>9</v>
      </c>
      <c r="CX6" s="15">
        <v>15</v>
      </c>
      <c r="CY6" s="15">
        <v>8</v>
      </c>
      <c r="CZ6" s="15">
        <v>39</v>
      </c>
      <c r="DA6" s="15">
        <v>5</v>
      </c>
    </row>
    <row r="7" spans="1:105" x14ac:dyDescent="0.25">
      <c r="A7" s="11" t="s">
        <v>389</v>
      </c>
      <c r="D7" s="3">
        <f t="shared" ref="D7:I7" si="0">SUM(D2:D6)</f>
        <v>366030343</v>
      </c>
      <c r="E7" s="3">
        <f t="shared" si="0"/>
        <v>7782</v>
      </c>
      <c r="F7" s="3">
        <f t="shared" si="0"/>
        <v>3866</v>
      </c>
      <c r="G7" s="3">
        <f t="shared" si="0"/>
        <v>3916</v>
      </c>
      <c r="H7" s="3">
        <f t="shared" si="0"/>
        <v>237</v>
      </c>
      <c r="I7" s="3">
        <f t="shared" si="0"/>
        <v>219</v>
      </c>
      <c r="J7" s="3">
        <f t="shared" ref="J7:BU7" si="1">SUM(J2:J6)</f>
        <v>328</v>
      </c>
      <c r="K7" s="3">
        <f t="shared" si="1"/>
        <v>546</v>
      </c>
      <c r="L7" s="3">
        <f t="shared" si="1"/>
        <v>264</v>
      </c>
      <c r="M7" s="3">
        <f t="shared" si="1"/>
        <v>188</v>
      </c>
      <c r="N7" s="3">
        <f t="shared" si="1"/>
        <v>155</v>
      </c>
      <c r="O7" s="3">
        <f t="shared" si="1"/>
        <v>275</v>
      </c>
      <c r="P7" s="3">
        <f t="shared" si="1"/>
        <v>338</v>
      </c>
      <c r="Q7" s="3">
        <f t="shared" si="1"/>
        <v>447</v>
      </c>
      <c r="R7" s="3">
        <f t="shared" si="1"/>
        <v>468</v>
      </c>
      <c r="S7" s="3">
        <f t="shared" si="1"/>
        <v>427</v>
      </c>
      <c r="T7" s="3">
        <f t="shared" si="1"/>
        <v>459</v>
      </c>
      <c r="U7" s="3">
        <f t="shared" si="1"/>
        <v>540</v>
      </c>
      <c r="V7" s="3">
        <f t="shared" si="1"/>
        <v>595</v>
      </c>
      <c r="W7" s="3">
        <f t="shared" si="1"/>
        <v>633</v>
      </c>
      <c r="X7" s="3">
        <f t="shared" si="1"/>
        <v>610</v>
      </c>
      <c r="Y7" s="3">
        <f t="shared" si="1"/>
        <v>440</v>
      </c>
      <c r="Z7" s="3">
        <f t="shared" si="1"/>
        <v>328</v>
      </c>
      <c r="AA7" s="3">
        <f t="shared" si="1"/>
        <v>267</v>
      </c>
      <c r="AB7" s="3">
        <f t="shared" si="1"/>
        <v>255</v>
      </c>
      <c r="AC7" s="3">
        <f t="shared" si="1"/>
        <v>6237</v>
      </c>
      <c r="AD7" s="3">
        <f t="shared" si="1"/>
        <v>1737</v>
      </c>
      <c r="AE7" s="3">
        <f t="shared" si="1"/>
        <v>4500</v>
      </c>
      <c r="AF7" s="3">
        <f t="shared" si="1"/>
        <v>210</v>
      </c>
      <c r="AG7" s="3">
        <f t="shared" si="1"/>
        <v>3480</v>
      </c>
      <c r="AH7" s="3">
        <f t="shared" si="1"/>
        <v>556</v>
      </c>
      <c r="AI7" s="3">
        <f t="shared" si="1"/>
        <v>254</v>
      </c>
      <c r="AJ7" s="3">
        <f t="shared" si="1"/>
        <v>6249</v>
      </c>
      <c r="AK7" s="3">
        <f t="shared" si="1"/>
        <v>107380</v>
      </c>
      <c r="AL7" s="3">
        <f t="shared" si="1"/>
        <v>96972</v>
      </c>
      <c r="AM7" s="3">
        <f t="shared" si="1"/>
        <v>1296</v>
      </c>
      <c r="AN7" s="3">
        <f t="shared" si="1"/>
        <v>3909</v>
      </c>
      <c r="AO7" s="3">
        <f t="shared" si="1"/>
        <v>1044</v>
      </c>
      <c r="AP7" s="3">
        <f t="shared" si="1"/>
        <v>141411388</v>
      </c>
      <c r="AQ7" s="3">
        <f t="shared" si="1"/>
        <v>3756</v>
      </c>
      <c r="AR7" s="3">
        <f t="shared" si="1"/>
        <v>10.199999999999999</v>
      </c>
      <c r="AS7" s="3">
        <f t="shared" si="1"/>
        <v>258.89999999999998</v>
      </c>
      <c r="AT7" s="3">
        <f t="shared" si="1"/>
        <v>251</v>
      </c>
      <c r="AU7" s="3">
        <f t="shared" si="1"/>
        <v>92</v>
      </c>
      <c r="AV7" s="3">
        <f t="shared" si="1"/>
        <v>824</v>
      </c>
      <c r="AW7" s="3">
        <f t="shared" si="1"/>
        <v>188</v>
      </c>
      <c r="AX7" s="3">
        <f t="shared" si="1"/>
        <v>382</v>
      </c>
      <c r="AY7" s="3">
        <f t="shared" si="1"/>
        <v>382</v>
      </c>
      <c r="AZ7" s="3">
        <f t="shared" si="1"/>
        <v>350</v>
      </c>
      <c r="BA7" s="3">
        <f t="shared" si="1"/>
        <v>1618</v>
      </c>
      <c r="BB7" s="3">
        <f t="shared" si="1"/>
        <v>1331</v>
      </c>
      <c r="BC7" s="3">
        <f t="shared" si="1"/>
        <v>2885</v>
      </c>
      <c r="BD7" s="3">
        <f t="shared" si="1"/>
        <v>812</v>
      </c>
      <c r="BE7" s="3">
        <f t="shared" si="1"/>
        <v>59</v>
      </c>
      <c r="BF7" s="3">
        <f t="shared" si="1"/>
        <v>3737</v>
      </c>
      <c r="BG7" s="3">
        <f t="shared" si="1"/>
        <v>186763</v>
      </c>
      <c r="BH7" s="3">
        <f t="shared" si="1"/>
        <v>162430</v>
      </c>
      <c r="BI7" s="3">
        <f t="shared" si="1"/>
        <v>989</v>
      </c>
      <c r="BJ7" s="3">
        <f t="shared" si="1"/>
        <v>2190</v>
      </c>
      <c r="BK7" s="3">
        <f t="shared" si="1"/>
        <v>558</v>
      </c>
      <c r="BL7" s="3">
        <f t="shared" si="1"/>
        <v>140140019</v>
      </c>
      <c r="BM7" s="3">
        <f t="shared" si="1"/>
        <v>178</v>
      </c>
      <c r="BN7" s="3">
        <f t="shared" si="1"/>
        <v>3172</v>
      </c>
      <c r="BO7" s="3">
        <f t="shared" si="1"/>
        <v>403</v>
      </c>
      <c r="BP7" s="3">
        <f t="shared" si="1"/>
        <v>2769</v>
      </c>
      <c r="BQ7" s="3">
        <f t="shared" si="1"/>
        <v>3973</v>
      </c>
      <c r="BR7" s="3">
        <f t="shared" si="1"/>
        <v>524.30000000000007</v>
      </c>
      <c r="BS7" s="3">
        <f t="shared" si="1"/>
        <v>3372</v>
      </c>
      <c r="BT7" s="3">
        <f t="shared" si="1"/>
        <v>601</v>
      </c>
      <c r="BU7" s="3">
        <f t="shared" si="1"/>
        <v>1698</v>
      </c>
      <c r="BV7" s="3">
        <f t="shared" ref="BV7:DA7" si="2">SUM(BV2:BV6)</f>
        <v>197</v>
      </c>
      <c r="BW7" s="3">
        <f t="shared" si="2"/>
        <v>642</v>
      </c>
      <c r="BX7" s="3">
        <f t="shared" si="2"/>
        <v>850</v>
      </c>
      <c r="BY7" s="3">
        <f t="shared" si="2"/>
        <v>197</v>
      </c>
      <c r="BZ7" s="3">
        <f t="shared" si="2"/>
        <v>0</v>
      </c>
      <c r="CA7" s="3">
        <f t="shared" si="2"/>
        <v>392</v>
      </c>
      <c r="CB7" s="3">
        <f t="shared" si="2"/>
        <v>46</v>
      </c>
      <c r="CC7" s="3">
        <f t="shared" si="2"/>
        <v>3</v>
      </c>
      <c r="CD7" s="3">
        <f t="shared" si="2"/>
        <v>201</v>
      </c>
      <c r="CE7" s="3">
        <f t="shared" si="2"/>
        <v>86</v>
      </c>
      <c r="CF7" s="3">
        <f t="shared" si="2"/>
        <v>128</v>
      </c>
      <c r="CG7" s="3">
        <f t="shared" si="2"/>
        <v>61</v>
      </c>
      <c r="CH7" s="3">
        <f t="shared" si="2"/>
        <v>4</v>
      </c>
      <c r="CI7" s="3">
        <f t="shared" si="2"/>
        <v>28</v>
      </c>
      <c r="CJ7" s="3">
        <f t="shared" si="2"/>
        <v>5</v>
      </c>
      <c r="CK7" s="3">
        <f t="shared" si="2"/>
        <v>29</v>
      </c>
      <c r="CL7" s="3">
        <f t="shared" si="2"/>
        <v>15</v>
      </c>
      <c r="CM7" s="3">
        <f t="shared" si="2"/>
        <v>11</v>
      </c>
      <c r="CN7" s="3">
        <f t="shared" si="2"/>
        <v>108</v>
      </c>
      <c r="CO7" s="3">
        <f t="shared" si="2"/>
        <v>316</v>
      </c>
      <c r="CP7" s="3">
        <f t="shared" si="2"/>
        <v>5</v>
      </c>
      <c r="CQ7" s="3">
        <f t="shared" si="2"/>
        <v>54</v>
      </c>
      <c r="CR7" s="3">
        <f t="shared" si="2"/>
        <v>0</v>
      </c>
      <c r="CS7" s="3">
        <f t="shared" si="2"/>
        <v>0</v>
      </c>
      <c r="CT7" s="3">
        <f t="shared" si="2"/>
        <v>0</v>
      </c>
      <c r="CU7" s="3">
        <f t="shared" si="2"/>
        <v>7814</v>
      </c>
      <c r="CV7" s="3">
        <f t="shared" si="2"/>
        <v>3164</v>
      </c>
      <c r="CW7" s="3">
        <f t="shared" si="2"/>
        <v>483</v>
      </c>
      <c r="CX7" s="3">
        <f t="shared" si="2"/>
        <v>1276</v>
      </c>
      <c r="CY7" s="3">
        <f t="shared" si="2"/>
        <v>445</v>
      </c>
      <c r="CZ7" s="3">
        <f t="shared" si="2"/>
        <v>2260</v>
      </c>
      <c r="DA7" s="3">
        <f t="shared" si="2"/>
        <v>186</v>
      </c>
    </row>
    <row r="8" spans="1:105" x14ac:dyDescent="0.25">
      <c r="A8" s="11" t="s">
        <v>408</v>
      </c>
      <c r="F8" s="4">
        <f>F7/E7*100</f>
        <v>49.678745823695706</v>
      </c>
      <c r="G8" s="4">
        <f>G7/E7*100</f>
        <v>50.321254176304286</v>
      </c>
      <c r="H8">
        <f>H7/5</f>
        <v>47.4</v>
      </c>
      <c r="M8" s="3">
        <f>SUM(I7:M7)</f>
        <v>1545</v>
      </c>
      <c r="W8" s="3">
        <f>SUM(N7:W7)</f>
        <v>4337</v>
      </c>
      <c r="AB8" s="3">
        <f>SUM(X7:AB7)</f>
        <v>1900</v>
      </c>
      <c r="AK8">
        <f>AK7/5</f>
        <v>21476</v>
      </c>
      <c r="AP8" s="3">
        <f>AP7/5</f>
        <v>28282277.600000001</v>
      </c>
      <c r="AR8" s="4">
        <f>AR7/5</f>
        <v>2.04</v>
      </c>
      <c r="AS8" s="4">
        <f>AS7/5</f>
        <v>51.779999999999994</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7"/>
  <sheetViews>
    <sheetView workbookViewId="0">
      <pane xSplit="1" ySplit="1" topLeftCell="CU2" activePane="bottomRight" state="frozen"/>
      <selection pane="topRight" activeCell="B1" sqref="B1"/>
      <selection pane="bottomLeft" activeCell="A2" sqref="A2"/>
      <selection pane="bottomRight" activeCell="CW6" sqref="CW6"/>
    </sheetView>
  </sheetViews>
  <sheetFormatPr defaultRowHeight="15" x14ac:dyDescent="0.25"/>
  <cols>
    <col min="1" max="1" width="40.7109375" customWidth="1"/>
    <col min="2" max="2" width="24.140625" customWidth="1"/>
    <col min="3" max="3" width="24" customWidth="1"/>
    <col min="4" max="4" width="28.85546875" customWidth="1"/>
    <col min="5" max="5" width="28.7109375" customWidth="1"/>
    <col min="6" max="6" width="17.85546875" customWidth="1"/>
    <col min="7" max="7" width="18.7109375" customWidth="1"/>
    <col min="8" max="8" width="30.7109375" customWidth="1"/>
    <col min="9" max="10" width="22.85546875" customWidth="1"/>
    <col min="11" max="11" width="23.85546875" customWidth="1"/>
    <col min="12" max="27" width="24.85546875" customWidth="1"/>
    <col min="28" max="28" width="30" customWidth="1"/>
    <col min="29" max="29" width="38.7109375" customWidth="1"/>
    <col min="30" max="30" width="34.7109375" customWidth="1"/>
    <col min="31" max="31" width="30.42578125" customWidth="1"/>
    <col min="32" max="32" width="41.140625" customWidth="1"/>
    <col min="33" max="35" width="40.7109375" customWidth="1"/>
    <col min="36" max="36" width="38.7109375" customWidth="1"/>
    <col min="37" max="37" width="31.85546875" customWidth="1"/>
    <col min="38" max="38" width="35.5703125" customWidth="1"/>
    <col min="39" max="41" width="40.7109375" customWidth="1"/>
    <col min="42" max="42" width="39.5703125" customWidth="1"/>
    <col min="43" max="43" width="28.140625" customWidth="1"/>
    <col min="44" max="44" width="30.5703125" customWidth="1"/>
    <col min="45" max="45" width="24.28515625" customWidth="1"/>
    <col min="46" max="46" width="39.140625" customWidth="1"/>
    <col min="47" max="47" width="40.7109375" customWidth="1"/>
    <col min="48" max="48" width="23.85546875" customWidth="1"/>
    <col min="49" max="49" width="32.7109375" customWidth="1"/>
    <col min="50" max="50" width="41.7109375" customWidth="1"/>
    <col min="51" max="51" width="37.85546875" customWidth="1"/>
    <col min="52" max="52" width="37.7109375" customWidth="1"/>
    <col min="53" max="53" width="28.28515625" customWidth="1"/>
    <col min="54" max="54" width="30.5703125" customWidth="1"/>
    <col min="55" max="57" width="40.7109375" customWidth="1"/>
    <col min="58" max="58" width="28.28515625" customWidth="1"/>
    <col min="59" max="59" width="30.7109375" customWidth="1"/>
    <col min="60" max="60" width="34.42578125" customWidth="1"/>
    <col min="61" max="63" width="40.7109375" customWidth="1"/>
    <col min="64" max="64" width="38.42578125" customWidth="1"/>
    <col min="65" max="65" width="30.140625" customWidth="1"/>
    <col min="66" max="66" width="32.28515625" customWidth="1"/>
    <col min="67" max="67" width="37.140625" customWidth="1"/>
    <col min="68" max="68" width="36.85546875" customWidth="1"/>
    <col min="69" max="69" width="19.7109375" customWidth="1"/>
    <col min="70" max="70" width="34.28515625" customWidth="1"/>
    <col min="71" max="71" width="26.85546875" customWidth="1"/>
    <col min="72" max="72" width="28.5703125" customWidth="1"/>
    <col min="73" max="73" width="29.140625" customWidth="1"/>
    <col min="74" max="74" width="34" customWidth="1"/>
    <col min="75" max="75" width="31" customWidth="1"/>
    <col min="76" max="76" width="31.28515625" customWidth="1"/>
    <col min="77" max="77" width="40.7109375" customWidth="1"/>
    <col min="78" max="78" width="36.7109375" customWidth="1"/>
    <col min="79" max="79" width="22.42578125" customWidth="1"/>
    <col min="80" max="81" width="40.7109375" customWidth="1"/>
    <col min="82" max="82" width="26.28515625" customWidth="1"/>
    <col min="83" max="83" width="40.7109375" customWidth="1"/>
    <col min="84" max="84" width="32.85546875" customWidth="1"/>
    <col min="85" max="85" width="40.7109375" customWidth="1"/>
    <col min="86" max="86" width="33.7109375" customWidth="1"/>
    <col min="87" max="87" width="40" customWidth="1"/>
    <col min="88" max="88" width="33.5703125" customWidth="1"/>
    <col min="89" max="89" width="40.7109375" customWidth="1"/>
    <col min="90" max="90" width="41.5703125" customWidth="1"/>
    <col min="91" max="91" width="40.7109375" customWidth="1"/>
    <col min="92" max="92" width="21.42578125" customWidth="1"/>
    <col min="93" max="93" width="37.5703125" customWidth="1"/>
    <col min="94" max="94" width="36" customWidth="1"/>
    <col min="95" max="95" width="32.140625" customWidth="1"/>
    <col min="96" max="97" width="40.7109375" customWidth="1"/>
    <col min="98" max="98" width="32" customWidth="1"/>
    <col min="99" max="99" width="28.5703125" customWidth="1"/>
    <col min="100" max="100" width="19.5703125" customWidth="1"/>
    <col min="101" max="101" width="21.140625" customWidth="1"/>
    <col min="102" max="102" width="30.28515625" customWidth="1"/>
    <col min="103" max="104" width="21.5703125" customWidth="1"/>
    <col min="105" max="105" width="16.85546875" customWidth="1"/>
    <col min="106" max="108" width="9.140625" customWidth="1"/>
  </cols>
  <sheetData>
    <row r="1" spans="1:105" x14ac:dyDescent="0.25">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row>
    <row r="2" spans="1:105" x14ac:dyDescent="0.25">
      <c r="A2" s="2" t="s">
        <v>146</v>
      </c>
      <c r="B2" s="3">
        <v>463148</v>
      </c>
      <c r="C2" s="3">
        <v>6767502</v>
      </c>
      <c r="D2" s="3">
        <v>53730746</v>
      </c>
      <c r="E2" s="3">
        <v>201</v>
      </c>
      <c r="F2" s="3">
        <v>97</v>
      </c>
      <c r="G2" s="3">
        <v>104</v>
      </c>
      <c r="H2" s="3">
        <v>47</v>
      </c>
      <c r="I2" s="3">
        <v>4</v>
      </c>
      <c r="J2" s="3">
        <v>6</v>
      </c>
      <c r="K2" s="3">
        <v>14</v>
      </c>
      <c r="L2" s="3">
        <v>7</v>
      </c>
      <c r="M2" s="3">
        <v>2</v>
      </c>
      <c r="N2" s="3">
        <v>6</v>
      </c>
      <c r="O2" s="3">
        <v>5</v>
      </c>
      <c r="P2" s="3">
        <v>6</v>
      </c>
      <c r="Q2" s="3">
        <v>9</v>
      </c>
      <c r="R2" s="3">
        <v>4</v>
      </c>
      <c r="S2" s="3">
        <v>11</v>
      </c>
      <c r="T2" s="3">
        <v>14</v>
      </c>
      <c r="U2" s="3">
        <v>23</v>
      </c>
      <c r="V2" s="3">
        <v>18</v>
      </c>
      <c r="W2" s="3">
        <v>20</v>
      </c>
      <c r="X2" s="3">
        <v>15</v>
      </c>
      <c r="Y2" s="3">
        <v>18</v>
      </c>
      <c r="Z2" s="3">
        <v>9</v>
      </c>
      <c r="AA2" s="3">
        <v>2</v>
      </c>
      <c r="AB2" s="3">
        <v>8</v>
      </c>
      <c r="AC2" s="3">
        <v>168</v>
      </c>
      <c r="AD2" s="3">
        <v>40</v>
      </c>
      <c r="AE2" s="3">
        <v>128</v>
      </c>
      <c r="AF2" s="3">
        <v>7</v>
      </c>
      <c r="AG2" s="3">
        <v>99</v>
      </c>
      <c r="AH2" s="3">
        <v>10</v>
      </c>
      <c r="AI2" s="3">
        <v>12</v>
      </c>
      <c r="AJ2" s="3">
        <v>172</v>
      </c>
      <c r="AK2" s="3">
        <v>23465</v>
      </c>
      <c r="AL2" s="3">
        <v>23025</v>
      </c>
      <c r="AM2" s="3">
        <v>40</v>
      </c>
      <c r="AN2" s="3">
        <v>94</v>
      </c>
      <c r="AO2" s="3">
        <v>38</v>
      </c>
      <c r="AP2" s="3">
        <v>4035928</v>
      </c>
      <c r="AQ2" s="3">
        <v>94</v>
      </c>
      <c r="AR2" s="4">
        <v>2.1</v>
      </c>
      <c r="AS2" s="4">
        <v>51.4</v>
      </c>
      <c r="AT2" s="3">
        <v>0</v>
      </c>
      <c r="AU2" s="3">
        <v>0</v>
      </c>
      <c r="AV2" s="3">
        <v>17</v>
      </c>
      <c r="AW2" s="3">
        <v>4</v>
      </c>
      <c r="AX2" s="3">
        <v>8</v>
      </c>
      <c r="AY2" s="3">
        <v>8</v>
      </c>
      <c r="AZ2" s="3">
        <v>7</v>
      </c>
      <c r="BA2" s="3">
        <v>37</v>
      </c>
      <c r="BB2" s="3">
        <v>41</v>
      </c>
      <c r="BC2" s="3">
        <v>86</v>
      </c>
      <c r="BD2" s="3">
        <v>8</v>
      </c>
      <c r="BE2" s="3">
        <v>0</v>
      </c>
      <c r="BF2" s="3">
        <v>94</v>
      </c>
      <c r="BG2" s="3">
        <v>42783</v>
      </c>
      <c r="BH2" s="3">
        <v>38160</v>
      </c>
      <c r="BI2" s="3">
        <v>16</v>
      </c>
      <c r="BJ2" s="3">
        <v>54</v>
      </c>
      <c r="BK2" s="3">
        <v>24</v>
      </c>
      <c r="BL2" s="3">
        <v>4021644</v>
      </c>
      <c r="BM2" s="3">
        <v>133</v>
      </c>
      <c r="BN2" s="3">
        <v>128</v>
      </c>
      <c r="BO2" s="3">
        <v>15</v>
      </c>
      <c r="BP2" s="3">
        <v>113</v>
      </c>
      <c r="BQ2" s="3">
        <v>99</v>
      </c>
      <c r="BR2" s="4">
        <v>108.5</v>
      </c>
      <c r="BS2" s="3">
        <v>99</v>
      </c>
      <c r="BT2" s="3">
        <v>0</v>
      </c>
      <c r="BU2" s="3">
        <v>37</v>
      </c>
      <c r="BV2" s="3">
        <v>14</v>
      </c>
      <c r="BW2" s="3">
        <v>8</v>
      </c>
      <c r="BX2" s="3">
        <v>15</v>
      </c>
      <c r="BY2" s="3">
        <v>14</v>
      </c>
      <c r="BZ2" s="3">
        <v>1</v>
      </c>
      <c r="CA2" s="3">
        <v>0</v>
      </c>
      <c r="CB2" s="3">
        <v>0</v>
      </c>
      <c r="CC2" s="3">
        <v>1</v>
      </c>
      <c r="CD2" s="3">
        <v>6</v>
      </c>
      <c r="CE2" s="3">
        <v>8</v>
      </c>
      <c r="CF2" s="3">
        <v>4</v>
      </c>
      <c r="CG2" s="3">
        <v>2</v>
      </c>
      <c r="CH2" s="3">
        <v>0</v>
      </c>
      <c r="CI2" s="3">
        <v>0</v>
      </c>
      <c r="CJ2" s="3">
        <v>0</v>
      </c>
      <c r="CK2" s="3">
        <v>0</v>
      </c>
      <c r="CL2" s="3">
        <v>0</v>
      </c>
      <c r="CM2" s="3">
        <v>0</v>
      </c>
      <c r="CN2" s="3">
        <v>0</v>
      </c>
      <c r="CO2" s="3">
        <v>0</v>
      </c>
      <c r="CP2" s="3">
        <v>1</v>
      </c>
      <c r="CQ2" s="3">
        <v>0</v>
      </c>
      <c r="CR2" s="3">
        <v>0</v>
      </c>
      <c r="CS2" s="3">
        <v>0</v>
      </c>
      <c r="CT2" s="3">
        <v>0</v>
      </c>
      <c r="CU2" s="3">
        <v>214</v>
      </c>
      <c r="CV2" s="3">
        <v>89</v>
      </c>
      <c r="CW2" s="3">
        <v>10</v>
      </c>
      <c r="CX2" s="3">
        <v>33</v>
      </c>
      <c r="CY2" s="3">
        <v>13</v>
      </c>
      <c r="CZ2" s="3">
        <v>65</v>
      </c>
      <c r="DA2" s="3">
        <v>4</v>
      </c>
    </row>
    <row r="3" spans="1:105" x14ac:dyDescent="0.25">
      <c r="A3" s="2" t="s">
        <v>147</v>
      </c>
      <c r="B3" s="3">
        <v>469193</v>
      </c>
      <c r="C3" s="3">
        <v>6776429</v>
      </c>
      <c r="D3" s="3">
        <v>275617048</v>
      </c>
      <c r="E3" s="3">
        <v>1101</v>
      </c>
      <c r="F3" s="3">
        <v>550</v>
      </c>
      <c r="G3" s="3">
        <v>551</v>
      </c>
      <c r="H3" s="3">
        <v>50</v>
      </c>
      <c r="I3" s="3">
        <v>27</v>
      </c>
      <c r="J3" s="3">
        <v>35</v>
      </c>
      <c r="K3" s="3">
        <v>65</v>
      </c>
      <c r="L3" s="3">
        <v>37</v>
      </c>
      <c r="M3" s="3">
        <v>16</v>
      </c>
      <c r="N3" s="3">
        <v>12</v>
      </c>
      <c r="O3" s="3">
        <v>20</v>
      </c>
      <c r="P3" s="3">
        <v>29</v>
      </c>
      <c r="Q3" s="3">
        <v>42</v>
      </c>
      <c r="R3" s="3">
        <v>72</v>
      </c>
      <c r="S3" s="3">
        <v>43</v>
      </c>
      <c r="T3" s="3">
        <v>59</v>
      </c>
      <c r="U3" s="3">
        <v>80</v>
      </c>
      <c r="V3" s="3">
        <v>89</v>
      </c>
      <c r="W3" s="3">
        <v>100</v>
      </c>
      <c r="X3" s="3">
        <v>115</v>
      </c>
      <c r="Y3" s="3">
        <v>92</v>
      </c>
      <c r="Z3" s="3">
        <v>58</v>
      </c>
      <c r="AA3" s="3">
        <v>43</v>
      </c>
      <c r="AB3" s="3">
        <v>67</v>
      </c>
      <c r="AC3" s="3">
        <v>921</v>
      </c>
      <c r="AD3" s="3">
        <v>329</v>
      </c>
      <c r="AE3" s="3">
        <v>592</v>
      </c>
      <c r="AF3" s="3">
        <v>28</v>
      </c>
      <c r="AG3" s="3">
        <v>454</v>
      </c>
      <c r="AH3" s="3">
        <v>72</v>
      </c>
      <c r="AI3" s="3">
        <v>38</v>
      </c>
      <c r="AJ3" s="3">
        <v>925</v>
      </c>
      <c r="AK3" s="3">
        <v>22042</v>
      </c>
      <c r="AL3" s="3">
        <v>18738</v>
      </c>
      <c r="AM3" s="3">
        <v>234</v>
      </c>
      <c r="AN3" s="3">
        <v>539</v>
      </c>
      <c r="AO3" s="3">
        <v>152</v>
      </c>
      <c r="AP3" s="3">
        <v>20389216</v>
      </c>
      <c r="AQ3" s="3">
        <v>557</v>
      </c>
      <c r="AR3" s="4">
        <v>1.9</v>
      </c>
      <c r="AS3" s="4">
        <v>47.4</v>
      </c>
      <c r="AT3" s="3">
        <v>1</v>
      </c>
      <c r="AU3" s="3">
        <v>7</v>
      </c>
      <c r="AV3" s="3">
        <v>94</v>
      </c>
      <c r="AW3" s="3">
        <v>25</v>
      </c>
      <c r="AX3" s="3">
        <v>39</v>
      </c>
      <c r="AY3" s="3">
        <v>48</v>
      </c>
      <c r="AZ3" s="3">
        <v>42</v>
      </c>
      <c r="BA3" s="3">
        <v>208</v>
      </c>
      <c r="BB3" s="3">
        <v>260</v>
      </c>
      <c r="BC3" s="3">
        <v>455</v>
      </c>
      <c r="BD3" s="3">
        <v>90</v>
      </c>
      <c r="BE3" s="3">
        <v>12</v>
      </c>
      <c r="BF3" s="3">
        <v>546</v>
      </c>
      <c r="BG3" s="3">
        <v>36540</v>
      </c>
      <c r="BH3" s="3">
        <v>30553</v>
      </c>
      <c r="BI3" s="3">
        <v>161</v>
      </c>
      <c r="BJ3" s="3">
        <v>297</v>
      </c>
      <c r="BK3" s="3">
        <v>88</v>
      </c>
      <c r="BL3" s="3">
        <v>19950584</v>
      </c>
      <c r="BM3" s="3">
        <v>1602</v>
      </c>
      <c r="BN3" s="3">
        <v>648</v>
      </c>
      <c r="BO3" s="3">
        <v>100</v>
      </c>
      <c r="BP3" s="3">
        <v>548</v>
      </c>
      <c r="BQ3" s="3">
        <v>655</v>
      </c>
      <c r="BR3" s="4">
        <v>87.2</v>
      </c>
      <c r="BS3" s="3">
        <v>655</v>
      </c>
      <c r="BT3" s="3">
        <v>0</v>
      </c>
      <c r="BU3" s="3">
        <v>232</v>
      </c>
      <c r="BV3" s="3">
        <v>38</v>
      </c>
      <c r="BW3" s="3">
        <v>51</v>
      </c>
      <c r="BX3" s="3">
        <v>143</v>
      </c>
      <c r="BY3" s="3">
        <v>38</v>
      </c>
      <c r="BZ3" s="3">
        <v>0</v>
      </c>
      <c r="CA3" s="3">
        <v>2</v>
      </c>
      <c r="CB3" s="3">
        <v>0</v>
      </c>
      <c r="CC3" s="3">
        <v>1</v>
      </c>
      <c r="CD3" s="3">
        <v>48</v>
      </c>
      <c r="CE3" s="3">
        <v>18</v>
      </c>
      <c r="CF3" s="3">
        <v>12</v>
      </c>
      <c r="CG3" s="3">
        <v>1</v>
      </c>
      <c r="CH3" s="3">
        <v>4</v>
      </c>
      <c r="CI3" s="3">
        <v>0</v>
      </c>
      <c r="CJ3" s="3">
        <v>1</v>
      </c>
      <c r="CK3" s="3">
        <v>8</v>
      </c>
      <c r="CL3" s="3">
        <v>4</v>
      </c>
      <c r="CM3" s="3">
        <v>4</v>
      </c>
      <c r="CN3" s="3">
        <v>16</v>
      </c>
      <c r="CO3" s="3">
        <v>58</v>
      </c>
      <c r="CP3" s="3">
        <v>1</v>
      </c>
      <c r="CQ3" s="3">
        <v>16</v>
      </c>
      <c r="CR3" s="3">
        <v>0</v>
      </c>
      <c r="CS3" s="3">
        <v>0</v>
      </c>
      <c r="CT3" s="3">
        <v>0</v>
      </c>
      <c r="CU3" s="3">
        <v>1102</v>
      </c>
      <c r="CV3" s="3">
        <v>390</v>
      </c>
      <c r="CW3" s="3">
        <v>59</v>
      </c>
      <c r="CX3" s="3">
        <v>154</v>
      </c>
      <c r="CY3" s="3">
        <v>41</v>
      </c>
      <c r="CZ3" s="3">
        <v>432</v>
      </c>
      <c r="DA3" s="3">
        <v>26</v>
      </c>
    </row>
    <row r="4" spans="1:105" x14ac:dyDescent="0.25">
      <c r="A4" s="2" t="s">
        <v>148</v>
      </c>
      <c r="B4" s="3">
        <v>477821</v>
      </c>
      <c r="C4" s="3">
        <v>6786097</v>
      </c>
      <c r="D4" s="3">
        <v>153316333</v>
      </c>
      <c r="E4" s="3">
        <v>122</v>
      </c>
      <c r="F4" s="3">
        <v>59</v>
      </c>
      <c r="G4" s="3">
        <v>63</v>
      </c>
      <c r="H4" s="3">
        <v>57</v>
      </c>
      <c r="I4" s="3">
        <v>0</v>
      </c>
      <c r="J4" s="3">
        <v>0</v>
      </c>
      <c r="K4" s="3">
        <v>6</v>
      </c>
      <c r="L4" s="3">
        <v>3</v>
      </c>
      <c r="M4" s="3">
        <v>0</v>
      </c>
      <c r="N4" s="3">
        <v>1</v>
      </c>
      <c r="O4" s="3">
        <v>1</v>
      </c>
      <c r="P4" s="3">
        <v>1</v>
      </c>
      <c r="Q4" s="3">
        <v>4</v>
      </c>
      <c r="R4" s="3">
        <v>5</v>
      </c>
      <c r="S4" s="3">
        <v>8</v>
      </c>
      <c r="T4" s="3">
        <v>4</v>
      </c>
      <c r="U4" s="3">
        <v>10</v>
      </c>
      <c r="V4" s="3">
        <v>12</v>
      </c>
      <c r="W4" s="3">
        <v>18</v>
      </c>
      <c r="X4" s="3">
        <v>11</v>
      </c>
      <c r="Y4" s="3">
        <v>15</v>
      </c>
      <c r="Z4" s="3">
        <v>11</v>
      </c>
      <c r="AA4" s="3">
        <v>8</v>
      </c>
      <c r="AB4" s="3">
        <v>4</v>
      </c>
      <c r="AC4" s="3">
        <v>113</v>
      </c>
      <c r="AD4" s="3">
        <v>41</v>
      </c>
      <c r="AE4" s="3">
        <v>72</v>
      </c>
      <c r="AF4" s="3">
        <v>4</v>
      </c>
      <c r="AG4" s="3">
        <v>55</v>
      </c>
      <c r="AH4" s="3">
        <v>8</v>
      </c>
      <c r="AI4" s="3">
        <v>5</v>
      </c>
      <c r="AJ4" s="3">
        <v>107</v>
      </c>
      <c r="AK4" s="3">
        <v>21706</v>
      </c>
      <c r="AL4" s="3">
        <v>17378</v>
      </c>
      <c r="AM4" s="3">
        <v>34</v>
      </c>
      <c r="AN4" s="3">
        <v>53</v>
      </c>
      <c r="AO4" s="3">
        <v>20</v>
      </c>
      <c r="AP4" s="3">
        <v>2322511</v>
      </c>
      <c r="AQ4" s="3">
        <v>74</v>
      </c>
      <c r="AR4" s="4">
        <v>1.6</v>
      </c>
      <c r="AS4" s="4">
        <v>61.5</v>
      </c>
      <c r="AT4" s="3">
        <v>0</v>
      </c>
      <c r="AU4" s="3">
        <v>1</v>
      </c>
      <c r="AV4" s="3">
        <v>4</v>
      </c>
      <c r="AW4" s="3">
        <v>0</v>
      </c>
      <c r="AX4" s="3">
        <v>0</v>
      </c>
      <c r="AY4" s="3">
        <v>3</v>
      </c>
      <c r="AZ4" s="3">
        <v>2</v>
      </c>
      <c r="BA4" s="3">
        <v>33</v>
      </c>
      <c r="BB4" s="3">
        <v>37</v>
      </c>
      <c r="BC4" s="3">
        <v>68</v>
      </c>
      <c r="BD4" s="3">
        <v>4</v>
      </c>
      <c r="BE4" s="3">
        <v>2</v>
      </c>
      <c r="BF4" s="3">
        <v>69</v>
      </c>
      <c r="BG4" s="3">
        <v>33663</v>
      </c>
      <c r="BH4" s="3">
        <v>27397</v>
      </c>
      <c r="BI4" s="3">
        <v>22</v>
      </c>
      <c r="BJ4" s="3">
        <v>35</v>
      </c>
      <c r="BK4" s="3">
        <v>12</v>
      </c>
      <c r="BL4" s="3">
        <v>2322774</v>
      </c>
      <c r="BM4" s="3">
        <v>712</v>
      </c>
      <c r="BN4" s="3">
        <v>158</v>
      </c>
      <c r="BO4" s="3">
        <v>55</v>
      </c>
      <c r="BP4" s="3">
        <v>103</v>
      </c>
      <c r="BQ4" s="3">
        <v>84</v>
      </c>
      <c r="BR4" s="4">
        <v>102</v>
      </c>
      <c r="BS4" s="3">
        <v>84</v>
      </c>
      <c r="BT4" s="3">
        <v>0</v>
      </c>
      <c r="BU4" s="3">
        <v>17</v>
      </c>
      <c r="BV4" s="3">
        <v>7</v>
      </c>
      <c r="BW4" s="3">
        <v>8</v>
      </c>
      <c r="BX4" s="3">
        <v>2</v>
      </c>
      <c r="BY4" s="3">
        <v>7</v>
      </c>
      <c r="BZ4" s="3">
        <v>0</v>
      </c>
      <c r="CA4" s="3">
        <v>2</v>
      </c>
      <c r="CB4" s="3">
        <v>0</v>
      </c>
      <c r="CC4" s="3">
        <v>0</v>
      </c>
      <c r="CD4" s="3">
        <v>6</v>
      </c>
      <c r="CE4" s="3">
        <v>0</v>
      </c>
      <c r="CF4" s="3">
        <v>0</v>
      </c>
      <c r="CG4" s="3">
        <v>0</v>
      </c>
      <c r="CH4" s="3">
        <v>0</v>
      </c>
      <c r="CI4" s="3">
        <v>0</v>
      </c>
      <c r="CJ4" s="3">
        <v>0</v>
      </c>
      <c r="CK4" s="3">
        <v>0</v>
      </c>
      <c r="CL4" s="3">
        <v>1</v>
      </c>
      <c r="CM4" s="3">
        <v>0</v>
      </c>
      <c r="CN4" s="3">
        <v>0</v>
      </c>
      <c r="CO4" s="3">
        <v>0</v>
      </c>
      <c r="CP4" s="3">
        <v>0</v>
      </c>
      <c r="CQ4" s="3">
        <v>1</v>
      </c>
      <c r="CR4" s="3">
        <v>0</v>
      </c>
      <c r="CS4" s="3">
        <v>0</v>
      </c>
      <c r="CT4" s="3">
        <v>0</v>
      </c>
      <c r="CU4" s="3">
        <v>116</v>
      </c>
      <c r="CV4" s="3">
        <v>38</v>
      </c>
      <c r="CW4" s="3">
        <v>13</v>
      </c>
      <c r="CX4" s="3">
        <v>8</v>
      </c>
      <c r="CY4" s="3">
        <v>3</v>
      </c>
      <c r="CZ4" s="3">
        <v>53</v>
      </c>
      <c r="DA4" s="3">
        <v>1</v>
      </c>
    </row>
    <row r="5" spans="1:105" x14ac:dyDescent="0.25">
      <c r="A5" s="8" t="s">
        <v>151</v>
      </c>
      <c r="B5" s="15">
        <v>479006</v>
      </c>
      <c r="C5" s="15">
        <v>6771757</v>
      </c>
      <c r="D5" s="15">
        <v>53793335</v>
      </c>
      <c r="E5" s="15">
        <v>137</v>
      </c>
      <c r="F5" s="15">
        <v>64</v>
      </c>
      <c r="G5" s="15">
        <v>73</v>
      </c>
      <c r="H5" s="15">
        <v>55</v>
      </c>
      <c r="I5" s="15">
        <v>1</v>
      </c>
      <c r="J5" s="15">
        <v>3</v>
      </c>
      <c r="K5" s="15">
        <v>7</v>
      </c>
      <c r="L5" s="15">
        <v>5</v>
      </c>
      <c r="M5" s="15">
        <v>0</v>
      </c>
      <c r="N5" s="15">
        <v>2</v>
      </c>
      <c r="O5" s="15">
        <v>1</v>
      </c>
      <c r="P5" s="15">
        <v>2</v>
      </c>
      <c r="Q5" s="15">
        <v>4</v>
      </c>
      <c r="R5" s="15">
        <v>5</v>
      </c>
      <c r="S5" s="15">
        <v>10</v>
      </c>
      <c r="T5" s="15">
        <v>11</v>
      </c>
      <c r="U5" s="15">
        <v>4</v>
      </c>
      <c r="V5" s="15">
        <v>9</v>
      </c>
      <c r="W5" s="15">
        <v>13</v>
      </c>
      <c r="X5" s="15">
        <v>18</v>
      </c>
      <c r="Y5" s="15">
        <v>21</v>
      </c>
      <c r="Z5" s="15">
        <v>7</v>
      </c>
      <c r="AA5" s="15">
        <v>9</v>
      </c>
      <c r="AB5" s="15">
        <v>5</v>
      </c>
      <c r="AC5" s="15">
        <v>121</v>
      </c>
      <c r="AD5" s="15">
        <v>38</v>
      </c>
      <c r="AE5" s="15">
        <v>83</v>
      </c>
      <c r="AF5" s="15">
        <v>6</v>
      </c>
      <c r="AG5" s="15">
        <v>65</v>
      </c>
      <c r="AH5" s="15">
        <v>6</v>
      </c>
      <c r="AI5" s="15">
        <v>6</v>
      </c>
      <c r="AJ5" s="15">
        <v>127</v>
      </c>
      <c r="AK5" s="15">
        <v>20079</v>
      </c>
      <c r="AL5" s="15">
        <v>18894</v>
      </c>
      <c r="AM5" s="15">
        <v>32</v>
      </c>
      <c r="AN5" s="15">
        <v>77</v>
      </c>
      <c r="AO5" s="15">
        <v>18</v>
      </c>
      <c r="AP5" s="15">
        <v>2550068</v>
      </c>
      <c r="AQ5" s="15">
        <v>71</v>
      </c>
      <c r="AR5" s="16">
        <v>1.9</v>
      </c>
      <c r="AS5" s="16">
        <v>46.3</v>
      </c>
      <c r="AT5" s="15">
        <v>0</v>
      </c>
      <c r="AU5" s="15">
        <v>0</v>
      </c>
      <c r="AV5" s="15">
        <v>9</v>
      </c>
      <c r="AW5" s="15">
        <v>1</v>
      </c>
      <c r="AX5" s="15">
        <v>3</v>
      </c>
      <c r="AY5" s="15">
        <v>7</v>
      </c>
      <c r="AZ5" s="15">
        <v>4</v>
      </c>
      <c r="BA5" s="15">
        <v>21</v>
      </c>
      <c r="BB5" s="15">
        <v>41</v>
      </c>
      <c r="BC5" s="15">
        <v>63</v>
      </c>
      <c r="BD5" s="15">
        <v>4</v>
      </c>
      <c r="BE5" s="15">
        <v>4</v>
      </c>
      <c r="BF5" s="15">
        <v>75</v>
      </c>
      <c r="BG5" s="15">
        <v>34228</v>
      </c>
      <c r="BH5" s="15">
        <v>33553</v>
      </c>
      <c r="BI5" s="15">
        <v>20</v>
      </c>
      <c r="BJ5" s="15">
        <v>45</v>
      </c>
      <c r="BK5" s="15">
        <v>10</v>
      </c>
      <c r="BL5" s="15">
        <v>2567093</v>
      </c>
      <c r="BM5" s="15">
        <v>661</v>
      </c>
      <c r="BN5" s="15">
        <v>141</v>
      </c>
      <c r="BO5" s="15">
        <v>26</v>
      </c>
      <c r="BP5" s="15">
        <v>115</v>
      </c>
      <c r="BQ5" s="15">
        <v>90</v>
      </c>
      <c r="BR5" s="16">
        <v>85.9</v>
      </c>
      <c r="BS5" s="15">
        <v>90</v>
      </c>
      <c r="BT5" s="15">
        <v>0</v>
      </c>
      <c r="BU5" s="15">
        <v>6</v>
      </c>
      <c r="BV5" s="17" t="s">
        <v>131</v>
      </c>
      <c r="BW5" s="17" t="s">
        <v>131</v>
      </c>
      <c r="BX5" s="17" t="s">
        <v>131</v>
      </c>
      <c r="BY5" s="17" t="s">
        <v>131</v>
      </c>
      <c r="BZ5" s="17" t="s">
        <v>131</v>
      </c>
      <c r="CA5" s="17" t="s">
        <v>131</v>
      </c>
      <c r="CB5" s="17" t="s">
        <v>131</v>
      </c>
      <c r="CC5" s="17" t="s">
        <v>131</v>
      </c>
      <c r="CD5" s="17" t="s">
        <v>131</v>
      </c>
      <c r="CE5" s="17" t="s">
        <v>131</v>
      </c>
      <c r="CF5" s="17" t="s">
        <v>131</v>
      </c>
      <c r="CG5" s="17" t="s">
        <v>131</v>
      </c>
      <c r="CH5" s="17" t="s">
        <v>131</v>
      </c>
      <c r="CI5" s="17" t="s">
        <v>131</v>
      </c>
      <c r="CJ5" s="17" t="s">
        <v>131</v>
      </c>
      <c r="CK5" s="17" t="s">
        <v>131</v>
      </c>
      <c r="CL5" s="17" t="s">
        <v>131</v>
      </c>
      <c r="CM5" s="17" t="s">
        <v>131</v>
      </c>
      <c r="CN5" s="17" t="s">
        <v>131</v>
      </c>
      <c r="CO5" s="17" t="s">
        <v>131</v>
      </c>
      <c r="CP5" s="17" t="s">
        <v>131</v>
      </c>
      <c r="CQ5" s="17" t="s">
        <v>131</v>
      </c>
      <c r="CR5" s="17" t="s">
        <v>131</v>
      </c>
      <c r="CS5" s="17" t="s">
        <v>131</v>
      </c>
      <c r="CT5" s="17" t="s">
        <v>131</v>
      </c>
      <c r="CU5" s="15">
        <v>142</v>
      </c>
      <c r="CV5" s="15">
        <v>34</v>
      </c>
      <c r="CW5" s="15">
        <v>7</v>
      </c>
      <c r="CX5" s="15">
        <v>14</v>
      </c>
      <c r="CY5" s="15">
        <v>5</v>
      </c>
      <c r="CZ5" s="15">
        <v>76</v>
      </c>
      <c r="DA5" s="15">
        <v>6</v>
      </c>
    </row>
    <row r="6" spans="1:105" x14ac:dyDescent="0.25">
      <c r="A6" s="11" t="s">
        <v>389</v>
      </c>
      <c r="D6" s="3">
        <f t="shared" ref="D6:I6" si="0">SUM(D2:D5)</f>
        <v>536457462</v>
      </c>
      <c r="E6" s="3">
        <f t="shared" si="0"/>
        <v>1561</v>
      </c>
      <c r="F6" s="3">
        <f t="shared" si="0"/>
        <v>770</v>
      </c>
      <c r="G6" s="3">
        <f t="shared" si="0"/>
        <v>791</v>
      </c>
      <c r="H6" s="3">
        <f t="shared" si="0"/>
        <v>209</v>
      </c>
      <c r="I6" s="3">
        <f t="shared" si="0"/>
        <v>32</v>
      </c>
      <c r="J6" s="3">
        <f t="shared" ref="J6:BU6" si="1">SUM(J2:J5)</f>
        <v>44</v>
      </c>
      <c r="K6" s="3">
        <f t="shared" si="1"/>
        <v>92</v>
      </c>
      <c r="L6" s="3">
        <f t="shared" si="1"/>
        <v>52</v>
      </c>
      <c r="M6" s="3">
        <f t="shared" si="1"/>
        <v>18</v>
      </c>
      <c r="N6" s="3">
        <f t="shared" si="1"/>
        <v>21</v>
      </c>
      <c r="O6" s="3">
        <f t="shared" si="1"/>
        <v>27</v>
      </c>
      <c r="P6" s="3">
        <f t="shared" si="1"/>
        <v>38</v>
      </c>
      <c r="Q6" s="3">
        <f t="shared" si="1"/>
        <v>59</v>
      </c>
      <c r="R6" s="3">
        <f t="shared" si="1"/>
        <v>86</v>
      </c>
      <c r="S6" s="3">
        <f t="shared" si="1"/>
        <v>72</v>
      </c>
      <c r="T6" s="3">
        <f t="shared" si="1"/>
        <v>88</v>
      </c>
      <c r="U6" s="3">
        <f t="shared" si="1"/>
        <v>117</v>
      </c>
      <c r="V6" s="3">
        <f t="shared" si="1"/>
        <v>128</v>
      </c>
      <c r="W6" s="3">
        <f t="shared" si="1"/>
        <v>151</v>
      </c>
      <c r="X6" s="3">
        <f t="shared" si="1"/>
        <v>159</v>
      </c>
      <c r="Y6" s="3">
        <f t="shared" si="1"/>
        <v>146</v>
      </c>
      <c r="Z6" s="3">
        <f t="shared" si="1"/>
        <v>85</v>
      </c>
      <c r="AA6" s="3">
        <f t="shared" si="1"/>
        <v>62</v>
      </c>
      <c r="AB6" s="3">
        <f t="shared" si="1"/>
        <v>84</v>
      </c>
      <c r="AC6" s="3">
        <f t="shared" si="1"/>
        <v>1323</v>
      </c>
      <c r="AD6" s="3">
        <f t="shared" si="1"/>
        <v>448</v>
      </c>
      <c r="AE6" s="3">
        <f t="shared" si="1"/>
        <v>875</v>
      </c>
      <c r="AF6" s="3">
        <f t="shared" si="1"/>
        <v>45</v>
      </c>
      <c r="AG6" s="3">
        <f t="shared" si="1"/>
        <v>673</v>
      </c>
      <c r="AH6" s="3">
        <f t="shared" si="1"/>
        <v>96</v>
      </c>
      <c r="AI6" s="3">
        <f t="shared" si="1"/>
        <v>61</v>
      </c>
      <c r="AJ6" s="3">
        <f t="shared" si="1"/>
        <v>1331</v>
      </c>
      <c r="AK6" s="3">
        <f t="shared" si="1"/>
        <v>87292</v>
      </c>
      <c r="AL6" s="3">
        <f t="shared" si="1"/>
        <v>78035</v>
      </c>
      <c r="AM6" s="3">
        <f t="shared" si="1"/>
        <v>340</v>
      </c>
      <c r="AN6" s="3">
        <f t="shared" si="1"/>
        <v>763</v>
      </c>
      <c r="AO6" s="3">
        <f t="shared" si="1"/>
        <v>228</v>
      </c>
      <c r="AP6" s="3">
        <f t="shared" si="1"/>
        <v>29297723</v>
      </c>
      <c r="AQ6" s="3">
        <f t="shared" si="1"/>
        <v>796</v>
      </c>
      <c r="AR6" s="3">
        <f t="shared" si="1"/>
        <v>7.5</v>
      </c>
      <c r="AS6" s="3">
        <f t="shared" si="1"/>
        <v>206.60000000000002</v>
      </c>
      <c r="AT6" s="3">
        <f t="shared" si="1"/>
        <v>1</v>
      </c>
      <c r="AU6" s="3">
        <f t="shared" si="1"/>
        <v>8</v>
      </c>
      <c r="AV6" s="3">
        <f t="shared" si="1"/>
        <v>124</v>
      </c>
      <c r="AW6" s="3">
        <f t="shared" si="1"/>
        <v>30</v>
      </c>
      <c r="AX6" s="3">
        <f t="shared" si="1"/>
        <v>50</v>
      </c>
      <c r="AY6" s="3">
        <f t="shared" si="1"/>
        <v>66</v>
      </c>
      <c r="AZ6" s="3">
        <f t="shared" si="1"/>
        <v>55</v>
      </c>
      <c r="BA6" s="3">
        <f t="shared" si="1"/>
        <v>299</v>
      </c>
      <c r="BB6" s="3">
        <f t="shared" si="1"/>
        <v>379</v>
      </c>
      <c r="BC6" s="3">
        <f t="shared" si="1"/>
        <v>672</v>
      </c>
      <c r="BD6" s="3">
        <f t="shared" si="1"/>
        <v>106</v>
      </c>
      <c r="BE6" s="3">
        <f t="shared" si="1"/>
        <v>18</v>
      </c>
      <c r="BF6" s="3">
        <f t="shared" si="1"/>
        <v>784</v>
      </c>
      <c r="BG6" s="3">
        <f t="shared" si="1"/>
        <v>147214</v>
      </c>
      <c r="BH6" s="3">
        <f t="shared" si="1"/>
        <v>129663</v>
      </c>
      <c r="BI6" s="3">
        <f t="shared" si="1"/>
        <v>219</v>
      </c>
      <c r="BJ6" s="3">
        <f t="shared" si="1"/>
        <v>431</v>
      </c>
      <c r="BK6" s="3">
        <f t="shared" si="1"/>
        <v>134</v>
      </c>
      <c r="BL6" s="3">
        <f t="shared" si="1"/>
        <v>28862095</v>
      </c>
      <c r="BM6" s="3">
        <f t="shared" si="1"/>
        <v>3108</v>
      </c>
      <c r="BN6" s="3">
        <f t="shared" si="1"/>
        <v>1075</v>
      </c>
      <c r="BO6" s="3">
        <f t="shared" si="1"/>
        <v>196</v>
      </c>
      <c r="BP6" s="3">
        <f t="shared" si="1"/>
        <v>879</v>
      </c>
      <c r="BQ6" s="3">
        <f t="shared" si="1"/>
        <v>928</v>
      </c>
      <c r="BR6" s="3">
        <f t="shared" si="1"/>
        <v>383.6</v>
      </c>
      <c r="BS6" s="3">
        <f t="shared" si="1"/>
        <v>928</v>
      </c>
      <c r="BT6" s="3">
        <f t="shared" si="1"/>
        <v>0</v>
      </c>
      <c r="BU6" s="3">
        <f t="shared" si="1"/>
        <v>292</v>
      </c>
      <c r="BV6" s="3">
        <f t="shared" ref="BV6:DA6" si="2">SUM(BV2:BV5)</f>
        <v>59</v>
      </c>
      <c r="BW6" s="3">
        <f t="shared" si="2"/>
        <v>67</v>
      </c>
      <c r="BX6" s="3">
        <f t="shared" si="2"/>
        <v>160</v>
      </c>
      <c r="BY6" s="3">
        <f t="shared" si="2"/>
        <v>59</v>
      </c>
      <c r="BZ6" s="3">
        <f t="shared" si="2"/>
        <v>1</v>
      </c>
      <c r="CA6" s="3">
        <f t="shared" si="2"/>
        <v>4</v>
      </c>
      <c r="CB6" s="3">
        <f t="shared" si="2"/>
        <v>0</v>
      </c>
      <c r="CC6" s="3">
        <f t="shared" si="2"/>
        <v>2</v>
      </c>
      <c r="CD6" s="3">
        <f t="shared" si="2"/>
        <v>60</v>
      </c>
      <c r="CE6" s="3">
        <f t="shared" si="2"/>
        <v>26</v>
      </c>
      <c r="CF6" s="3">
        <f t="shared" si="2"/>
        <v>16</v>
      </c>
      <c r="CG6" s="3">
        <f t="shared" si="2"/>
        <v>3</v>
      </c>
      <c r="CH6" s="3">
        <f t="shared" si="2"/>
        <v>4</v>
      </c>
      <c r="CI6" s="3">
        <f t="shared" si="2"/>
        <v>0</v>
      </c>
      <c r="CJ6" s="3">
        <f t="shared" si="2"/>
        <v>1</v>
      </c>
      <c r="CK6" s="3">
        <f t="shared" si="2"/>
        <v>8</v>
      </c>
      <c r="CL6" s="3">
        <f t="shared" si="2"/>
        <v>5</v>
      </c>
      <c r="CM6" s="3">
        <f t="shared" si="2"/>
        <v>4</v>
      </c>
      <c r="CN6" s="3">
        <f t="shared" si="2"/>
        <v>16</v>
      </c>
      <c r="CO6" s="3">
        <f t="shared" si="2"/>
        <v>58</v>
      </c>
      <c r="CP6" s="3">
        <f t="shared" si="2"/>
        <v>2</v>
      </c>
      <c r="CQ6" s="3">
        <f t="shared" si="2"/>
        <v>17</v>
      </c>
      <c r="CR6" s="3">
        <f t="shared" si="2"/>
        <v>0</v>
      </c>
      <c r="CS6" s="3">
        <f t="shared" si="2"/>
        <v>0</v>
      </c>
      <c r="CT6" s="3">
        <f t="shared" si="2"/>
        <v>0</v>
      </c>
      <c r="CU6" s="3">
        <f t="shared" si="2"/>
        <v>1574</v>
      </c>
      <c r="CV6" s="3">
        <f t="shared" si="2"/>
        <v>551</v>
      </c>
      <c r="CW6" s="3">
        <f t="shared" si="2"/>
        <v>89</v>
      </c>
      <c r="CX6" s="3">
        <f t="shared" si="2"/>
        <v>209</v>
      </c>
      <c r="CY6" s="3">
        <f t="shared" si="2"/>
        <v>62</v>
      </c>
      <c r="CZ6" s="3">
        <f t="shared" si="2"/>
        <v>626</v>
      </c>
      <c r="DA6" s="3">
        <f t="shared" si="2"/>
        <v>37</v>
      </c>
    </row>
    <row r="7" spans="1:105" x14ac:dyDescent="0.25">
      <c r="A7" s="11" t="s">
        <v>408</v>
      </c>
      <c r="F7" s="4">
        <f>F6/E6*100</f>
        <v>49.327354260089685</v>
      </c>
      <c r="G7" s="4">
        <f>G6/E6*100</f>
        <v>50.672645739910315</v>
      </c>
      <c r="H7" s="4">
        <f>H6/4</f>
        <v>52.25</v>
      </c>
      <c r="M7" s="3">
        <f>SUM(I6:M6)</f>
        <v>238</v>
      </c>
      <c r="W7" s="3">
        <f>SUM(N6:W6)</f>
        <v>787</v>
      </c>
      <c r="AB7" s="3">
        <f>SUM(X6:AB6)</f>
        <v>536</v>
      </c>
      <c r="AK7">
        <f>AK6/4</f>
        <v>21823</v>
      </c>
      <c r="AP7" s="3">
        <f>AP6/4</f>
        <v>7324430.75</v>
      </c>
      <c r="AR7" s="4">
        <f>AR6/4</f>
        <v>1.875</v>
      </c>
      <c r="AS7" s="4">
        <f>AS6/4</f>
        <v>51.650000000000006</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9"/>
  <sheetViews>
    <sheetView workbookViewId="0">
      <pane xSplit="1" ySplit="1" topLeftCell="CU2" activePane="bottomRight" state="frozen"/>
      <selection pane="topRight" activeCell="B1" sqref="B1"/>
      <selection pane="bottomLeft" activeCell="A2" sqref="A2"/>
      <selection pane="bottomRight" activeCell="CW8" sqref="CW8"/>
    </sheetView>
  </sheetViews>
  <sheetFormatPr defaultRowHeight="15" x14ac:dyDescent="0.25"/>
  <cols>
    <col min="1" max="1" width="40.7109375" customWidth="1"/>
    <col min="2" max="2" width="24.140625" customWidth="1"/>
    <col min="3" max="3" width="24" customWidth="1"/>
    <col min="4" max="4" width="28.85546875" customWidth="1"/>
    <col min="5" max="5" width="28.7109375" customWidth="1"/>
    <col min="6" max="6" width="17.85546875" customWidth="1"/>
    <col min="7" max="7" width="18.7109375" customWidth="1"/>
    <col min="8" max="8" width="30.7109375" customWidth="1"/>
    <col min="9" max="10" width="22.85546875" customWidth="1"/>
    <col min="11" max="11" width="23.85546875" customWidth="1"/>
    <col min="12" max="27" width="24.85546875" customWidth="1"/>
    <col min="28" max="28" width="30" customWidth="1"/>
    <col min="29" max="29" width="38.7109375" customWidth="1"/>
    <col min="30" max="30" width="34.7109375" customWidth="1"/>
    <col min="31" max="31" width="30.42578125" customWidth="1"/>
    <col min="32" max="32" width="41.140625" customWidth="1"/>
    <col min="33" max="35" width="40.7109375" customWidth="1"/>
    <col min="36" max="36" width="38.7109375" customWidth="1"/>
    <col min="37" max="37" width="31.85546875" customWidth="1"/>
    <col min="38" max="38" width="35.5703125" customWidth="1"/>
    <col min="39" max="41" width="40.7109375" customWidth="1"/>
    <col min="42" max="42" width="39.5703125" customWidth="1"/>
    <col min="43" max="43" width="28.140625" customWidth="1"/>
    <col min="44" max="44" width="30.5703125" customWidth="1"/>
    <col min="45" max="45" width="24.28515625" customWidth="1"/>
    <col min="46" max="46" width="39.140625" customWidth="1"/>
    <col min="47" max="47" width="40.7109375" customWidth="1"/>
    <col min="48" max="48" width="23.85546875" customWidth="1"/>
    <col min="49" max="49" width="32.7109375" customWidth="1"/>
    <col min="50" max="50" width="41.7109375" customWidth="1"/>
    <col min="51" max="51" width="37.85546875" customWidth="1"/>
    <col min="52" max="52" width="37.7109375" customWidth="1"/>
    <col min="53" max="53" width="28.28515625" customWidth="1"/>
    <col min="54" max="54" width="30.5703125" customWidth="1"/>
    <col min="55" max="57" width="40.7109375" customWidth="1"/>
    <col min="58" max="58" width="28.28515625" customWidth="1"/>
    <col min="59" max="59" width="30.7109375" customWidth="1"/>
    <col min="60" max="60" width="34.42578125" customWidth="1"/>
    <col min="61" max="63" width="40.7109375" customWidth="1"/>
    <col min="64" max="64" width="38.42578125" customWidth="1"/>
    <col min="65" max="65" width="30.140625" customWidth="1"/>
    <col min="66" max="66" width="32.28515625" customWidth="1"/>
    <col min="67" max="67" width="37.140625" customWidth="1"/>
    <col min="68" max="68" width="36.85546875" customWidth="1"/>
    <col min="69" max="69" width="19.7109375" customWidth="1"/>
    <col min="70" max="70" width="34.28515625" customWidth="1"/>
    <col min="71" max="71" width="26.85546875" customWidth="1"/>
    <col min="72" max="72" width="28.5703125" customWidth="1"/>
    <col min="73" max="73" width="29.140625" customWidth="1"/>
    <col min="74" max="74" width="34" customWidth="1"/>
    <col min="75" max="75" width="31" customWidth="1"/>
    <col min="76" max="76" width="31.28515625" customWidth="1"/>
    <col min="77" max="77" width="40.7109375" customWidth="1"/>
    <col min="78" max="78" width="36.7109375" customWidth="1"/>
    <col min="79" max="79" width="22.42578125" customWidth="1"/>
    <col min="80" max="81" width="40.7109375" customWidth="1"/>
    <col min="82" max="82" width="26.28515625" customWidth="1"/>
    <col min="83" max="83" width="40.7109375" customWidth="1"/>
    <col min="84" max="84" width="32.85546875" customWidth="1"/>
    <col min="85" max="85" width="40.7109375" customWidth="1"/>
    <col min="86" max="86" width="33.7109375" customWidth="1"/>
    <col min="87" max="87" width="40" customWidth="1"/>
    <col min="88" max="88" width="33.5703125" customWidth="1"/>
    <col min="89" max="89" width="40.7109375" customWidth="1"/>
    <col min="90" max="90" width="41.5703125" customWidth="1"/>
    <col min="91" max="91" width="40.7109375" customWidth="1"/>
    <col min="92" max="92" width="21.42578125" customWidth="1"/>
    <col min="93" max="93" width="37.5703125" customWidth="1"/>
    <col min="94" max="94" width="36" customWidth="1"/>
    <col min="95" max="95" width="32.140625" customWidth="1"/>
    <col min="96" max="97" width="40.7109375" customWidth="1"/>
    <col min="98" max="98" width="32" customWidth="1"/>
    <col min="99" max="99" width="28.5703125" customWidth="1"/>
    <col min="100" max="100" width="19.5703125" customWidth="1"/>
    <col min="101" max="101" width="21.140625" customWidth="1"/>
    <col min="102" max="102" width="30.28515625" customWidth="1"/>
    <col min="103" max="104" width="21.5703125" customWidth="1"/>
    <col min="105" max="105" width="16.85546875" customWidth="1"/>
    <col min="106" max="108" width="9.140625" customWidth="1"/>
  </cols>
  <sheetData>
    <row r="1" spans="1:105" x14ac:dyDescent="0.25">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row>
    <row r="2" spans="1:105" x14ac:dyDescent="0.25">
      <c r="A2" s="2" t="s">
        <v>105</v>
      </c>
      <c r="B2" s="3">
        <v>488418</v>
      </c>
      <c r="C2" s="3">
        <v>6747128</v>
      </c>
      <c r="D2" s="3">
        <v>66447544</v>
      </c>
      <c r="E2" s="3">
        <v>9393</v>
      </c>
      <c r="F2" s="3">
        <v>5089</v>
      </c>
      <c r="G2" s="3">
        <v>4304</v>
      </c>
      <c r="H2" s="3">
        <v>49</v>
      </c>
      <c r="I2" s="3">
        <v>157</v>
      </c>
      <c r="J2" s="3">
        <v>238</v>
      </c>
      <c r="K2" s="3">
        <v>386</v>
      </c>
      <c r="L2" s="3">
        <v>205</v>
      </c>
      <c r="M2" s="3">
        <v>184</v>
      </c>
      <c r="N2" s="3">
        <v>219</v>
      </c>
      <c r="O2" s="3">
        <v>615</v>
      </c>
      <c r="P2" s="3">
        <v>621</v>
      </c>
      <c r="Q2" s="3">
        <v>517</v>
      </c>
      <c r="R2" s="3">
        <v>416</v>
      </c>
      <c r="S2" s="3">
        <v>419</v>
      </c>
      <c r="T2" s="3">
        <v>492</v>
      </c>
      <c r="U2" s="3">
        <v>524</v>
      </c>
      <c r="V2" s="3">
        <v>589</v>
      </c>
      <c r="W2" s="3">
        <v>659</v>
      </c>
      <c r="X2" s="3">
        <v>781</v>
      </c>
      <c r="Y2" s="3">
        <v>776</v>
      </c>
      <c r="Z2" s="3">
        <v>611</v>
      </c>
      <c r="AA2" s="3">
        <v>468</v>
      </c>
      <c r="AB2" s="3">
        <v>516</v>
      </c>
      <c r="AC2" s="3">
        <v>8223</v>
      </c>
      <c r="AD2" s="3">
        <v>2128</v>
      </c>
      <c r="AE2" s="3">
        <v>6095</v>
      </c>
      <c r="AF2" s="3">
        <v>480</v>
      </c>
      <c r="AG2" s="3">
        <v>3908</v>
      </c>
      <c r="AH2" s="3">
        <v>974</v>
      </c>
      <c r="AI2" s="3">
        <v>733</v>
      </c>
      <c r="AJ2" s="3">
        <v>8325</v>
      </c>
      <c r="AK2" s="3">
        <v>22200</v>
      </c>
      <c r="AL2" s="3">
        <v>19722</v>
      </c>
      <c r="AM2" s="3">
        <v>1665</v>
      </c>
      <c r="AN2" s="3">
        <v>5329</v>
      </c>
      <c r="AO2" s="3">
        <v>1331</v>
      </c>
      <c r="AP2" s="3">
        <v>184813485</v>
      </c>
      <c r="AQ2" s="3">
        <v>5418</v>
      </c>
      <c r="AR2" s="4">
        <v>1.7</v>
      </c>
      <c r="AS2" s="4">
        <v>43.8</v>
      </c>
      <c r="AT2" s="3">
        <v>802</v>
      </c>
      <c r="AU2" s="3">
        <v>227</v>
      </c>
      <c r="AV2" s="3">
        <v>660</v>
      </c>
      <c r="AW2" s="3">
        <v>142</v>
      </c>
      <c r="AX2" s="3">
        <v>288</v>
      </c>
      <c r="AY2" s="3">
        <v>280</v>
      </c>
      <c r="AZ2" s="3">
        <v>275</v>
      </c>
      <c r="BA2" s="3">
        <v>2580</v>
      </c>
      <c r="BB2" s="3">
        <v>2188</v>
      </c>
      <c r="BC2" s="3">
        <v>3303</v>
      </c>
      <c r="BD2" s="3">
        <v>2001</v>
      </c>
      <c r="BE2" s="3">
        <v>114</v>
      </c>
      <c r="BF2" s="3">
        <v>5450</v>
      </c>
      <c r="BG2" s="3">
        <v>33080</v>
      </c>
      <c r="BH2" s="3">
        <v>26472</v>
      </c>
      <c r="BI2" s="3">
        <v>1604</v>
      </c>
      <c r="BJ2" s="3">
        <v>3055</v>
      </c>
      <c r="BK2" s="3">
        <v>791</v>
      </c>
      <c r="BL2" s="3">
        <v>180287597</v>
      </c>
      <c r="BM2" s="3">
        <v>136</v>
      </c>
      <c r="BN2" s="3">
        <v>1958</v>
      </c>
      <c r="BO2" s="3">
        <v>284</v>
      </c>
      <c r="BP2" s="3">
        <v>1674</v>
      </c>
      <c r="BQ2" s="3">
        <v>5920</v>
      </c>
      <c r="BR2" s="4">
        <v>71.900000000000006</v>
      </c>
      <c r="BS2" s="3">
        <v>1944</v>
      </c>
      <c r="BT2" s="3">
        <v>3976</v>
      </c>
      <c r="BU2" s="3">
        <v>7531</v>
      </c>
      <c r="BV2" s="3">
        <v>98</v>
      </c>
      <c r="BW2" s="3">
        <v>632</v>
      </c>
      <c r="BX2" s="3">
        <v>6801</v>
      </c>
      <c r="BY2" s="3">
        <v>98</v>
      </c>
      <c r="BZ2" s="3">
        <v>5</v>
      </c>
      <c r="CA2" s="3">
        <v>53</v>
      </c>
      <c r="CB2" s="3">
        <v>68</v>
      </c>
      <c r="CC2" s="3">
        <v>57</v>
      </c>
      <c r="CD2" s="3">
        <v>449</v>
      </c>
      <c r="CE2" s="3">
        <v>559</v>
      </c>
      <c r="CF2" s="3">
        <v>502</v>
      </c>
      <c r="CG2" s="3">
        <v>319</v>
      </c>
      <c r="CH2" s="3">
        <v>137</v>
      </c>
      <c r="CI2" s="3">
        <v>234</v>
      </c>
      <c r="CJ2" s="3">
        <v>148</v>
      </c>
      <c r="CK2" s="3">
        <v>551</v>
      </c>
      <c r="CL2" s="3">
        <v>368</v>
      </c>
      <c r="CM2" s="3">
        <v>1297</v>
      </c>
      <c r="CN2" s="3">
        <v>615</v>
      </c>
      <c r="CO2" s="3">
        <v>1371</v>
      </c>
      <c r="CP2" s="3">
        <v>361</v>
      </c>
      <c r="CQ2" s="3">
        <v>339</v>
      </c>
      <c r="CR2" s="3">
        <v>0</v>
      </c>
      <c r="CS2" s="3">
        <v>0</v>
      </c>
      <c r="CT2" s="3">
        <v>0</v>
      </c>
      <c r="CU2" s="3">
        <v>9523</v>
      </c>
      <c r="CV2" s="3">
        <v>3455</v>
      </c>
      <c r="CW2" s="3">
        <v>646</v>
      </c>
      <c r="CX2" s="3">
        <v>938</v>
      </c>
      <c r="CY2" s="3">
        <v>672</v>
      </c>
      <c r="CZ2" s="3">
        <v>3574</v>
      </c>
      <c r="DA2" s="3">
        <v>238</v>
      </c>
    </row>
    <row r="3" spans="1:105" x14ac:dyDescent="0.25">
      <c r="A3" s="2" t="s">
        <v>106</v>
      </c>
      <c r="B3" s="3">
        <v>485568</v>
      </c>
      <c r="C3" s="3">
        <v>6747289</v>
      </c>
      <c r="D3" s="3">
        <v>3492445</v>
      </c>
      <c r="E3" s="3">
        <v>3952</v>
      </c>
      <c r="F3" s="3">
        <v>2034</v>
      </c>
      <c r="G3" s="3">
        <v>1918</v>
      </c>
      <c r="H3" s="3">
        <v>42</v>
      </c>
      <c r="I3" s="3">
        <v>129</v>
      </c>
      <c r="J3" s="3">
        <v>207</v>
      </c>
      <c r="K3" s="3">
        <v>311</v>
      </c>
      <c r="L3" s="3">
        <v>143</v>
      </c>
      <c r="M3" s="3">
        <v>99</v>
      </c>
      <c r="N3" s="3">
        <v>73</v>
      </c>
      <c r="O3" s="3">
        <v>117</v>
      </c>
      <c r="P3" s="3">
        <v>160</v>
      </c>
      <c r="Q3" s="3">
        <v>238</v>
      </c>
      <c r="R3" s="3">
        <v>248</v>
      </c>
      <c r="S3" s="3">
        <v>238</v>
      </c>
      <c r="T3" s="3">
        <v>247</v>
      </c>
      <c r="U3" s="3">
        <v>278</v>
      </c>
      <c r="V3" s="3">
        <v>289</v>
      </c>
      <c r="W3" s="3">
        <v>315</v>
      </c>
      <c r="X3" s="3">
        <v>322</v>
      </c>
      <c r="Y3" s="3">
        <v>230</v>
      </c>
      <c r="Z3" s="3">
        <v>150</v>
      </c>
      <c r="AA3" s="3">
        <v>93</v>
      </c>
      <c r="AB3" s="3">
        <v>65</v>
      </c>
      <c r="AC3" s="3">
        <v>3063</v>
      </c>
      <c r="AD3" s="3">
        <v>555</v>
      </c>
      <c r="AE3" s="3">
        <v>2508</v>
      </c>
      <c r="AF3" s="3">
        <v>152</v>
      </c>
      <c r="AG3" s="3">
        <v>1535</v>
      </c>
      <c r="AH3" s="3">
        <v>481</v>
      </c>
      <c r="AI3" s="3">
        <v>340</v>
      </c>
      <c r="AJ3" s="3">
        <v>3106</v>
      </c>
      <c r="AK3" s="3">
        <v>25129</v>
      </c>
      <c r="AL3" s="3">
        <v>23795</v>
      </c>
      <c r="AM3" s="3">
        <v>477</v>
      </c>
      <c r="AN3" s="3">
        <v>1879</v>
      </c>
      <c r="AO3" s="3">
        <v>750</v>
      </c>
      <c r="AP3" s="3">
        <v>78050427</v>
      </c>
      <c r="AQ3" s="3">
        <v>1781</v>
      </c>
      <c r="AR3" s="4">
        <v>2.2000000000000002</v>
      </c>
      <c r="AS3" s="4">
        <v>43.9</v>
      </c>
      <c r="AT3" s="3">
        <v>29</v>
      </c>
      <c r="AU3" s="3">
        <v>54</v>
      </c>
      <c r="AV3" s="3">
        <v>472</v>
      </c>
      <c r="AW3" s="3">
        <v>116</v>
      </c>
      <c r="AX3" s="3">
        <v>220</v>
      </c>
      <c r="AY3" s="3">
        <v>228</v>
      </c>
      <c r="AZ3" s="3">
        <v>191</v>
      </c>
      <c r="BA3" s="3">
        <v>717</v>
      </c>
      <c r="BB3" s="3">
        <v>598</v>
      </c>
      <c r="BC3" s="3">
        <v>1494</v>
      </c>
      <c r="BD3" s="3">
        <v>262</v>
      </c>
      <c r="BE3" s="3">
        <v>25</v>
      </c>
      <c r="BF3" s="3">
        <v>1779</v>
      </c>
      <c r="BG3" s="3">
        <v>44113</v>
      </c>
      <c r="BH3" s="3">
        <v>40896</v>
      </c>
      <c r="BI3" s="3">
        <v>262</v>
      </c>
      <c r="BJ3" s="3">
        <v>1094</v>
      </c>
      <c r="BK3" s="3">
        <v>423</v>
      </c>
      <c r="BL3" s="3">
        <v>78476499</v>
      </c>
      <c r="BM3" s="3">
        <v>1</v>
      </c>
      <c r="BN3" s="3">
        <v>1212</v>
      </c>
      <c r="BO3" s="3">
        <v>33</v>
      </c>
      <c r="BP3" s="3">
        <v>1179</v>
      </c>
      <c r="BQ3" s="3">
        <v>1857</v>
      </c>
      <c r="BR3" s="4">
        <v>96.2</v>
      </c>
      <c r="BS3" s="3">
        <v>1581</v>
      </c>
      <c r="BT3" s="3">
        <v>276</v>
      </c>
      <c r="BU3" s="3">
        <v>310</v>
      </c>
      <c r="BV3" s="3">
        <v>0</v>
      </c>
      <c r="BW3" s="3">
        <v>67</v>
      </c>
      <c r="BX3" s="3">
        <v>243</v>
      </c>
      <c r="BY3" s="3">
        <v>0</v>
      </c>
      <c r="BZ3" s="3">
        <v>0</v>
      </c>
      <c r="CA3" s="3">
        <v>29</v>
      </c>
      <c r="CB3" s="3">
        <v>0</v>
      </c>
      <c r="CC3" s="3">
        <v>0</v>
      </c>
      <c r="CD3" s="3">
        <v>38</v>
      </c>
      <c r="CE3" s="3">
        <v>17</v>
      </c>
      <c r="CF3" s="3">
        <v>91</v>
      </c>
      <c r="CG3" s="3">
        <v>5</v>
      </c>
      <c r="CH3" s="3">
        <v>9</v>
      </c>
      <c r="CI3" s="3">
        <v>1</v>
      </c>
      <c r="CJ3" s="3">
        <v>1</v>
      </c>
      <c r="CK3" s="3">
        <v>5</v>
      </c>
      <c r="CL3" s="3">
        <v>4</v>
      </c>
      <c r="CM3" s="3">
        <v>0</v>
      </c>
      <c r="CN3" s="3">
        <v>0</v>
      </c>
      <c r="CO3" s="3">
        <v>75</v>
      </c>
      <c r="CP3" s="3">
        <v>24</v>
      </c>
      <c r="CQ3" s="3">
        <v>11</v>
      </c>
      <c r="CR3" s="3">
        <v>0</v>
      </c>
      <c r="CS3" s="3">
        <v>0</v>
      </c>
      <c r="CT3" s="3">
        <v>0</v>
      </c>
      <c r="CU3" s="3">
        <v>3990</v>
      </c>
      <c r="CV3" s="3">
        <v>1725</v>
      </c>
      <c r="CW3" s="3">
        <v>188</v>
      </c>
      <c r="CX3" s="3">
        <v>739</v>
      </c>
      <c r="CY3" s="3">
        <v>276</v>
      </c>
      <c r="CZ3" s="3">
        <v>980</v>
      </c>
      <c r="DA3" s="3">
        <v>82</v>
      </c>
    </row>
    <row r="4" spans="1:105" x14ac:dyDescent="0.25">
      <c r="A4" s="2" t="s">
        <v>107</v>
      </c>
      <c r="B4" s="3">
        <v>481111</v>
      </c>
      <c r="C4" s="3">
        <v>6747581</v>
      </c>
      <c r="D4" s="3">
        <v>7164286</v>
      </c>
      <c r="E4" s="3">
        <v>1742</v>
      </c>
      <c r="F4" s="3">
        <v>912</v>
      </c>
      <c r="G4" s="3">
        <v>830</v>
      </c>
      <c r="H4" s="3">
        <v>44</v>
      </c>
      <c r="I4" s="3">
        <v>33</v>
      </c>
      <c r="J4" s="3">
        <v>52</v>
      </c>
      <c r="K4" s="3">
        <v>62</v>
      </c>
      <c r="L4" s="3">
        <v>27</v>
      </c>
      <c r="M4" s="3">
        <v>24</v>
      </c>
      <c r="N4" s="3">
        <v>53</v>
      </c>
      <c r="O4" s="3">
        <v>209</v>
      </c>
      <c r="P4" s="3">
        <v>159</v>
      </c>
      <c r="Q4" s="3">
        <v>114</v>
      </c>
      <c r="R4" s="3">
        <v>83</v>
      </c>
      <c r="S4" s="3">
        <v>93</v>
      </c>
      <c r="T4" s="3">
        <v>79</v>
      </c>
      <c r="U4" s="3">
        <v>102</v>
      </c>
      <c r="V4" s="3">
        <v>111</v>
      </c>
      <c r="W4" s="3">
        <v>155</v>
      </c>
      <c r="X4" s="3">
        <v>108</v>
      </c>
      <c r="Y4" s="3">
        <v>109</v>
      </c>
      <c r="Z4" s="3">
        <v>77</v>
      </c>
      <c r="AA4" s="3">
        <v>64</v>
      </c>
      <c r="AB4" s="3">
        <v>28</v>
      </c>
      <c r="AC4" s="3">
        <v>1544</v>
      </c>
      <c r="AD4" s="3">
        <v>337</v>
      </c>
      <c r="AE4" s="3">
        <v>1207</v>
      </c>
      <c r="AF4" s="3">
        <v>143</v>
      </c>
      <c r="AG4" s="3">
        <v>744</v>
      </c>
      <c r="AH4" s="3">
        <v>218</v>
      </c>
      <c r="AI4" s="3">
        <v>102</v>
      </c>
      <c r="AJ4" s="3">
        <v>1543</v>
      </c>
      <c r="AK4" s="3">
        <v>20289</v>
      </c>
      <c r="AL4" s="3">
        <v>18404</v>
      </c>
      <c r="AM4" s="3">
        <v>410</v>
      </c>
      <c r="AN4" s="3">
        <v>925</v>
      </c>
      <c r="AO4" s="3">
        <v>208</v>
      </c>
      <c r="AP4" s="3">
        <v>31305640</v>
      </c>
      <c r="AQ4" s="3">
        <v>1096</v>
      </c>
      <c r="AR4" s="4">
        <v>1.6</v>
      </c>
      <c r="AS4" s="4">
        <v>39.700000000000003</v>
      </c>
      <c r="AT4" s="3">
        <v>283</v>
      </c>
      <c r="AU4" s="3">
        <v>55</v>
      </c>
      <c r="AV4" s="3">
        <v>120</v>
      </c>
      <c r="AW4" s="3">
        <v>30</v>
      </c>
      <c r="AX4" s="3">
        <v>59</v>
      </c>
      <c r="AY4" s="3">
        <v>43</v>
      </c>
      <c r="AZ4" s="3">
        <v>44</v>
      </c>
      <c r="BA4" s="3">
        <v>683</v>
      </c>
      <c r="BB4" s="3">
        <v>296</v>
      </c>
      <c r="BC4" s="3">
        <v>540</v>
      </c>
      <c r="BD4" s="3">
        <v>538</v>
      </c>
      <c r="BE4" s="3">
        <v>18</v>
      </c>
      <c r="BF4" s="3">
        <v>1099</v>
      </c>
      <c r="BG4" s="3">
        <v>28556</v>
      </c>
      <c r="BH4" s="3">
        <v>22648</v>
      </c>
      <c r="BI4" s="3">
        <v>416</v>
      </c>
      <c r="BJ4" s="3">
        <v>564</v>
      </c>
      <c r="BK4" s="3">
        <v>119</v>
      </c>
      <c r="BL4" s="3">
        <v>31383168</v>
      </c>
      <c r="BM4" s="3">
        <v>0</v>
      </c>
      <c r="BN4" s="3">
        <v>548</v>
      </c>
      <c r="BO4" s="3">
        <v>211</v>
      </c>
      <c r="BP4" s="3">
        <v>337</v>
      </c>
      <c r="BQ4" s="3">
        <v>1222</v>
      </c>
      <c r="BR4" s="4">
        <v>61.2</v>
      </c>
      <c r="BS4" s="3">
        <v>372</v>
      </c>
      <c r="BT4" s="3">
        <v>850</v>
      </c>
      <c r="BU4" s="3">
        <v>2366</v>
      </c>
      <c r="BV4" s="3">
        <v>1</v>
      </c>
      <c r="BW4" s="3">
        <v>693</v>
      </c>
      <c r="BX4" s="3">
        <v>1672</v>
      </c>
      <c r="BY4" s="3">
        <v>1</v>
      </c>
      <c r="BZ4" s="3">
        <v>0</v>
      </c>
      <c r="CA4" s="3">
        <v>397</v>
      </c>
      <c r="CB4" s="3">
        <v>0</v>
      </c>
      <c r="CC4" s="3">
        <v>0</v>
      </c>
      <c r="CD4" s="3">
        <v>296</v>
      </c>
      <c r="CE4" s="3">
        <v>975</v>
      </c>
      <c r="CF4" s="3">
        <v>89</v>
      </c>
      <c r="CG4" s="3">
        <v>87</v>
      </c>
      <c r="CH4" s="3">
        <v>178</v>
      </c>
      <c r="CI4" s="3">
        <v>3</v>
      </c>
      <c r="CJ4" s="3">
        <v>18</v>
      </c>
      <c r="CK4" s="3">
        <v>118</v>
      </c>
      <c r="CL4" s="3">
        <v>72</v>
      </c>
      <c r="CM4" s="3">
        <v>0</v>
      </c>
      <c r="CN4" s="3">
        <v>7</v>
      </c>
      <c r="CO4" s="3">
        <v>71</v>
      </c>
      <c r="CP4" s="3">
        <v>18</v>
      </c>
      <c r="CQ4" s="3">
        <v>36</v>
      </c>
      <c r="CR4" s="3">
        <v>0</v>
      </c>
      <c r="CS4" s="3">
        <v>0</v>
      </c>
      <c r="CT4" s="3">
        <v>0</v>
      </c>
      <c r="CU4" s="3">
        <v>1735</v>
      </c>
      <c r="CV4" s="3">
        <v>709</v>
      </c>
      <c r="CW4" s="3">
        <v>166</v>
      </c>
      <c r="CX4" s="3">
        <v>157</v>
      </c>
      <c r="CY4" s="3">
        <v>170</v>
      </c>
      <c r="CZ4" s="3">
        <v>485</v>
      </c>
      <c r="DA4" s="3">
        <v>48</v>
      </c>
    </row>
    <row r="5" spans="1:105" x14ac:dyDescent="0.25">
      <c r="A5" s="2" t="s">
        <v>108</v>
      </c>
      <c r="B5" s="3">
        <v>484945</v>
      </c>
      <c r="C5" s="3">
        <v>6746138</v>
      </c>
      <c r="D5" s="3">
        <v>4176956</v>
      </c>
      <c r="E5" s="3">
        <v>4835</v>
      </c>
      <c r="F5" s="3">
        <v>2517</v>
      </c>
      <c r="G5" s="3">
        <v>2318</v>
      </c>
      <c r="H5" s="3">
        <v>45</v>
      </c>
      <c r="I5" s="3">
        <v>143</v>
      </c>
      <c r="J5" s="3">
        <v>172</v>
      </c>
      <c r="K5" s="3">
        <v>253</v>
      </c>
      <c r="L5" s="3">
        <v>150</v>
      </c>
      <c r="M5" s="3">
        <v>82</v>
      </c>
      <c r="N5" s="3">
        <v>96</v>
      </c>
      <c r="O5" s="3">
        <v>320</v>
      </c>
      <c r="P5" s="3">
        <v>328</v>
      </c>
      <c r="Q5" s="3">
        <v>278</v>
      </c>
      <c r="R5" s="3">
        <v>250</v>
      </c>
      <c r="S5" s="3">
        <v>240</v>
      </c>
      <c r="T5" s="3">
        <v>246</v>
      </c>
      <c r="U5" s="3">
        <v>298</v>
      </c>
      <c r="V5" s="3">
        <v>340</v>
      </c>
      <c r="W5" s="3">
        <v>382</v>
      </c>
      <c r="X5" s="3">
        <v>442</v>
      </c>
      <c r="Y5" s="3">
        <v>323</v>
      </c>
      <c r="Z5" s="3">
        <v>204</v>
      </c>
      <c r="AA5" s="3">
        <v>120</v>
      </c>
      <c r="AB5" s="3">
        <v>168</v>
      </c>
      <c r="AC5" s="3">
        <v>4035</v>
      </c>
      <c r="AD5" s="3">
        <v>1177</v>
      </c>
      <c r="AE5" s="3">
        <v>2858</v>
      </c>
      <c r="AF5" s="3">
        <v>168</v>
      </c>
      <c r="AG5" s="3">
        <v>2010</v>
      </c>
      <c r="AH5" s="3">
        <v>441</v>
      </c>
      <c r="AI5" s="3">
        <v>239</v>
      </c>
      <c r="AJ5" s="3">
        <v>4042</v>
      </c>
      <c r="AK5" s="3">
        <v>21121</v>
      </c>
      <c r="AL5" s="3">
        <v>19350</v>
      </c>
      <c r="AM5" s="3">
        <v>925</v>
      </c>
      <c r="AN5" s="3">
        <v>2547</v>
      </c>
      <c r="AO5" s="3">
        <v>570</v>
      </c>
      <c r="AP5" s="3">
        <v>85371025</v>
      </c>
      <c r="AQ5" s="3">
        <v>2583</v>
      </c>
      <c r="AR5" s="4">
        <v>1.8</v>
      </c>
      <c r="AS5" s="4">
        <v>42.2</v>
      </c>
      <c r="AT5" s="3">
        <v>315</v>
      </c>
      <c r="AU5" s="3">
        <v>100</v>
      </c>
      <c r="AV5" s="3">
        <v>457</v>
      </c>
      <c r="AW5" s="3">
        <v>125</v>
      </c>
      <c r="AX5" s="3">
        <v>223</v>
      </c>
      <c r="AY5" s="3">
        <v>194</v>
      </c>
      <c r="AZ5" s="3">
        <v>186</v>
      </c>
      <c r="BA5" s="3">
        <v>1264</v>
      </c>
      <c r="BB5" s="3">
        <v>866</v>
      </c>
      <c r="BC5" s="3">
        <v>1550</v>
      </c>
      <c r="BD5" s="3">
        <v>992</v>
      </c>
      <c r="BE5" s="3">
        <v>41</v>
      </c>
      <c r="BF5" s="3">
        <v>2584</v>
      </c>
      <c r="BG5" s="3">
        <v>32615</v>
      </c>
      <c r="BH5" s="3">
        <v>27492</v>
      </c>
      <c r="BI5" s="3">
        <v>884</v>
      </c>
      <c r="BJ5" s="3">
        <v>1375</v>
      </c>
      <c r="BK5" s="3">
        <v>325</v>
      </c>
      <c r="BL5" s="3">
        <v>84277093</v>
      </c>
      <c r="BM5" s="3">
        <v>1</v>
      </c>
      <c r="BN5" s="3">
        <v>849</v>
      </c>
      <c r="BO5" s="3">
        <v>29</v>
      </c>
      <c r="BP5" s="3">
        <v>820</v>
      </c>
      <c r="BQ5" s="3">
        <v>2766</v>
      </c>
      <c r="BR5" s="4">
        <v>76.099999999999994</v>
      </c>
      <c r="BS5" s="3">
        <v>1208</v>
      </c>
      <c r="BT5" s="3">
        <v>1558</v>
      </c>
      <c r="BU5" s="3">
        <v>402</v>
      </c>
      <c r="BV5" s="3">
        <v>3</v>
      </c>
      <c r="BW5" s="3">
        <v>32</v>
      </c>
      <c r="BX5" s="3">
        <v>367</v>
      </c>
      <c r="BY5" s="3">
        <v>3</v>
      </c>
      <c r="BZ5" s="3">
        <v>0</v>
      </c>
      <c r="CA5" s="3">
        <v>4</v>
      </c>
      <c r="CB5" s="3">
        <v>0</v>
      </c>
      <c r="CC5" s="3">
        <v>0</v>
      </c>
      <c r="CD5" s="3">
        <v>28</v>
      </c>
      <c r="CE5" s="3">
        <v>50</v>
      </c>
      <c r="CF5" s="3">
        <v>25</v>
      </c>
      <c r="CG5" s="3">
        <v>6</v>
      </c>
      <c r="CH5" s="3">
        <v>4</v>
      </c>
      <c r="CI5" s="3">
        <v>0</v>
      </c>
      <c r="CJ5" s="3">
        <v>6</v>
      </c>
      <c r="CK5" s="3">
        <v>9</v>
      </c>
      <c r="CL5" s="3">
        <v>47</v>
      </c>
      <c r="CM5" s="3">
        <v>0</v>
      </c>
      <c r="CN5" s="3">
        <v>91</v>
      </c>
      <c r="CO5" s="3">
        <v>112</v>
      </c>
      <c r="CP5" s="3">
        <v>4</v>
      </c>
      <c r="CQ5" s="3">
        <v>13</v>
      </c>
      <c r="CR5" s="3">
        <v>0</v>
      </c>
      <c r="CS5" s="3">
        <v>0</v>
      </c>
      <c r="CT5" s="3">
        <v>0</v>
      </c>
      <c r="CU5" s="3">
        <v>4875</v>
      </c>
      <c r="CV5" s="3">
        <v>1659</v>
      </c>
      <c r="CW5" s="3">
        <v>454</v>
      </c>
      <c r="CX5" s="3">
        <v>705</v>
      </c>
      <c r="CY5" s="3">
        <v>344</v>
      </c>
      <c r="CZ5" s="3">
        <v>1493</v>
      </c>
      <c r="DA5" s="3">
        <v>220</v>
      </c>
    </row>
    <row r="6" spans="1:105" x14ac:dyDescent="0.25">
      <c r="A6" s="2" t="s">
        <v>109</v>
      </c>
      <c r="B6" s="3">
        <v>484809</v>
      </c>
      <c r="C6" s="3">
        <v>6750305</v>
      </c>
      <c r="D6" s="3">
        <v>3549755</v>
      </c>
      <c r="E6" s="3">
        <v>5066</v>
      </c>
      <c r="F6" s="3">
        <v>2567</v>
      </c>
      <c r="G6" s="3">
        <v>2499</v>
      </c>
      <c r="H6" s="3">
        <v>43</v>
      </c>
      <c r="I6" s="3">
        <v>150</v>
      </c>
      <c r="J6" s="3">
        <v>194</v>
      </c>
      <c r="K6" s="3">
        <v>254</v>
      </c>
      <c r="L6" s="3">
        <v>140</v>
      </c>
      <c r="M6" s="3">
        <v>101</v>
      </c>
      <c r="N6" s="3">
        <v>114</v>
      </c>
      <c r="O6" s="3">
        <v>295</v>
      </c>
      <c r="P6" s="3">
        <v>376</v>
      </c>
      <c r="Q6" s="3">
        <v>315</v>
      </c>
      <c r="R6" s="3">
        <v>263</v>
      </c>
      <c r="S6" s="3">
        <v>255</v>
      </c>
      <c r="T6" s="3">
        <v>316</v>
      </c>
      <c r="U6" s="3">
        <v>346</v>
      </c>
      <c r="V6" s="3">
        <v>390</v>
      </c>
      <c r="W6" s="3">
        <v>428</v>
      </c>
      <c r="X6" s="3">
        <v>462</v>
      </c>
      <c r="Y6" s="3">
        <v>294</v>
      </c>
      <c r="Z6" s="3">
        <v>206</v>
      </c>
      <c r="AA6" s="3">
        <v>102</v>
      </c>
      <c r="AB6" s="3">
        <v>65</v>
      </c>
      <c r="AC6" s="3">
        <v>4227</v>
      </c>
      <c r="AD6" s="3">
        <v>1140</v>
      </c>
      <c r="AE6" s="3">
        <v>3087</v>
      </c>
      <c r="AF6" s="3">
        <v>171</v>
      </c>
      <c r="AG6" s="3">
        <v>2188</v>
      </c>
      <c r="AH6" s="3">
        <v>455</v>
      </c>
      <c r="AI6" s="3">
        <v>273</v>
      </c>
      <c r="AJ6" s="3">
        <v>4321</v>
      </c>
      <c r="AK6" s="3">
        <v>20692</v>
      </c>
      <c r="AL6" s="3">
        <v>18845</v>
      </c>
      <c r="AM6" s="3">
        <v>1022</v>
      </c>
      <c r="AN6" s="3">
        <v>2739</v>
      </c>
      <c r="AO6" s="3">
        <v>560</v>
      </c>
      <c r="AP6" s="3">
        <v>89408393</v>
      </c>
      <c r="AQ6" s="3">
        <v>2878</v>
      </c>
      <c r="AR6" s="4">
        <v>1.8</v>
      </c>
      <c r="AS6" s="4">
        <v>41.9</v>
      </c>
      <c r="AT6" s="3">
        <v>347</v>
      </c>
      <c r="AU6" s="3">
        <v>122</v>
      </c>
      <c r="AV6" s="3">
        <v>489</v>
      </c>
      <c r="AW6" s="3">
        <v>130</v>
      </c>
      <c r="AX6" s="3">
        <v>242</v>
      </c>
      <c r="AY6" s="3">
        <v>203</v>
      </c>
      <c r="AZ6" s="3">
        <v>180</v>
      </c>
      <c r="BA6" s="3">
        <v>1497</v>
      </c>
      <c r="BB6" s="3">
        <v>898</v>
      </c>
      <c r="BC6" s="3">
        <v>1643</v>
      </c>
      <c r="BD6" s="3">
        <v>1196</v>
      </c>
      <c r="BE6" s="3">
        <v>39</v>
      </c>
      <c r="BF6" s="3">
        <v>2900</v>
      </c>
      <c r="BG6" s="3">
        <v>30991</v>
      </c>
      <c r="BH6" s="3">
        <v>25447</v>
      </c>
      <c r="BI6" s="3">
        <v>1063</v>
      </c>
      <c r="BJ6" s="3">
        <v>1531</v>
      </c>
      <c r="BK6" s="3">
        <v>306</v>
      </c>
      <c r="BL6" s="3">
        <v>89874099</v>
      </c>
      <c r="BM6" s="3">
        <v>0</v>
      </c>
      <c r="BN6" s="3">
        <v>832</v>
      </c>
      <c r="BO6" s="3">
        <v>82</v>
      </c>
      <c r="BP6" s="3">
        <v>750</v>
      </c>
      <c r="BQ6" s="3">
        <v>3152</v>
      </c>
      <c r="BR6" s="4">
        <v>72.5</v>
      </c>
      <c r="BS6" s="3">
        <v>1171</v>
      </c>
      <c r="BT6" s="3">
        <v>1981</v>
      </c>
      <c r="BU6" s="3">
        <v>339</v>
      </c>
      <c r="BV6" s="3">
        <v>7</v>
      </c>
      <c r="BW6" s="3">
        <v>23</v>
      </c>
      <c r="BX6" s="3">
        <v>309</v>
      </c>
      <c r="BY6" s="3">
        <v>7</v>
      </c>
      <c r="BZ6" s="3">
        <v>0</v>
      </c>
      <c r="CA6" s="3">
        <v>3</v>
      </c>
      <c r="CB6" s="3">
        <v>0</v>
      </c>
      <c r="CC6" s="3">
        <v>4</v>
      </c>
      <c r="CD6" s="3">
        <v>16</v>
      </c>
      <c r="CE6" s="3">
        <v>31</v>
      </c>
      <c r="CF6" s="3">
        <v>24</v>
      </c>
      <c r="CG6" s="3">
        <v>31</v>
      </c>
      <c r="CH6" s="3">
        <v>1</v>
      </c>
      <c r="CI6" s="3">
        <v>0</v>
      </c>
      <c r="CJ6" s="3">
        <v>8</v>
      </c>
      <c r="CK6" s="3">
        <v>34</v>
      </c>
      <c r="CL6" s="3">
        <v>5</v>
      </c>
      <c r="CM6" s="3">
        <v>0</v>
      </c>
      <c r="CN6" s="3">
        <v>0</v>
      </c>
      <c r="CO6" s="3">
        <v>122</v>
      </c>
      <c r="CP6" s="3">
        <v>32</v>
      </c>
      <c r="CQ6" s="3">
        <v>21</v>
      </c>
      <c r="CR6" s="3">
        <v>0</v>
      </c>
      <c r="CS6" s="3">
        <v>0</v>
      </c>
      <c r="CT6" s="3">
        <v>0</v>
      </c>
      <c r="CU6" s="3">
        <v>5214</v>
      </c>
      <c r="CV6" s="3">
        <v>1944</v>
      </c>
      <c r="CW6" s="3">
        <v>569</v>
      </c>
      <c r="CX6" s="3">
        <v>740</v>
      </c>
      <c r="CY6" s="3">
        <v>350</v>
      </c>
      <c r="CZ6" s="3">
        <v>1406</v>
      </c>
      <c r="DA6" s="3">
        <v>205</v>
      </c>
    </row>
    <row r="7" spans="1:105" x14ac:dyDescent="0.25">
      <c r="A7" s="8" t="s">
        <v>110</v>
      </c>
      <c r="B7" s="15">
        <v>487177</v>
      </c>
      <c r="C7" s="15">
        <v>6749296</v>
      </c>
      <c r="D7" s="15">
        <v>11195741</v>
      </c>
      <c r="E7" s="15">
        <v>5988</v>
      </c>
      <c r="F7" s="15">
        <v>3110</v>
      </c>
      <c r="G7" s="15">
        <v>2878</v>
      </c>
      <c r="H7" s="15">
        <v>46</v>
      </c>
      <c r="I7" s="15">
        <v>122</v>
      </c>
      <c r="J7" s="15">
        <v>176</v>
      </c>
      <c r="K7" s="15">
        <v>286</v>
      </c>
      <c r="L7" s="15">
        <v>128</v>
      </c>
      <c r="M7" s="15">
        <v>121</v>
      </c>
      <c r="N7" s="15">
        <v>163</v>
      </c>
      <c r="O7" s="15">
        <v>421</v>
      </c>
      <c r="P7" s="15">
        <v>465</v>
      </c>
      <c r="Q7" s="15">
        <v>370</v>
      </c>
      <c r="R7" s="15">
        <v>271</v>
      </c>
      <c r="S7" s="15">
        <v>289</v>
      </c>
      <c r="T7" s="15">
        <v>316</v>
      </c>
      <c r="U7" s="15">
        <v>419</v>
      </c>
      <c r="V7" s="15">
        <v>425</v>
      </c>
      <c r="W7" s="15">
        <v>421</v>
      </c>
      <c r="X7" s="15">
        <v>422</v>
      </c>
      <c r="Y7" s="15">
        <v>388</v>
      </c>
      <c r="Z7" s="15">
        <v>323</v>
      </c>
      <c r="AA7" s="15">
        <v>223</v>
      </c>
      <c r="AB7" s="15">
        <v>239</v>
      </c>
      <c r="AC7" s="15">
        <v>5155</v>
      </c>
      <c r="AD7" s="15">
        <v>1420</v>
      </c>
      <c r="AE7" s="15">
        <v>3735</v>
      </c>
      <c r="AF7" s="15">
        <v>274</v>
      </c>
      <c r="AG7" s="15">
        <v>2584</v>
      </c>
      <c r="AH7" s="15">
        <v>520</v>
      </c>
      <c r="AI7" s="15">
        <v>357</v>
      </c>
      <c r="AJ7" s="15">
        <v>5201</v>
      </c>
      <c r="AK7" s="15">
        <v>21238</v>
      </c>
      <c r="AL7" s="15">
        <v>19523</v>
      </c>
      <c r="AM7" s="15">
        <v>1156</v>
      </c>
      <c r="AN7" s="15">
        <v>3298</v>
      </c>
      <c r="AO7" s="15">
        <v>747</v>
      </c>
      <c r="AP7" s="15">
        <v>110458166</v>
      </c>
      <c r="AQ7" s="15">
        <v>3487</v>
      </c>
      <c r="AR7" s="16">
        <v>1.7</v>
      </c>
      <c r="AS7" s="16">
        <v>41.1</v>
      </c>
      <c r="AT7" s="15">
        <v>459</v>
      </c>
      <c r="AU7" s="15">
        <v>132</v>
      </c>
      <c r="AV7" s="15">
        <v>507</v>
      </c>
      <c r="AW7" s="15">
        <v>109</v>
      </c>
      <c r="AX7" s="15">
        <v>226</v>
      </c>
      <c r="AY7" s="15">
        <v>215</v>
      </c>
      <c r="AZ7" s="15">
        <v>197</v>
      </c>
      <c r="BA7" s="15">
        <v>1778</v>
      </c>
      <c r="BB7" s="15">
        <v>1211</v>
      </c>
      <c r="BC7" s="15">
        <v>2143</v>
      </c>
      <c r="BD7" s="15">
        <v>1285</v>
      </c>
      <c r="BE7" s="15">
        <v>59</v>
      </c>
      <c r="BF7" s="15">
        <v>3505</v>
      </c>
      <c r="BG7" s="15">
        <v>31538</v>
      </c>
      <c r="BH7" s="15">
        <v>25695</v>
      </c>
      <c r="BI7" s="15">
        <v>1082</v>
      </c>
      <c r="BJ7" s="15">
        <v>2008</v>
      </c>
      <c r="BK7" s="15">
        <v>415</v>
      </c>
      <c r="BL7" s="15">
        <v>110540877</v>
      </c>
      <c r="BM7" s="15">
        <v>4</v>
      </c>
      <c r="BN7" s="15">
        <v>1317</v>
      </c>
      <c r="BO7" s="15">
        <v>255</v>
      </c>
      <c r="BP7" s="15">
        <v>1062</v>
      </c>
      <c r="BQ7" s="15">
        <v>3838</v>
      </c>
      <c r="BR7" s="16">
        <v>68.5</v>
      </c>
      <c r="BS7" s="15">
        <v>1333</v>
      </c>
      <c r="BT7" s="15">
        <v>2505</v>
      </c>
      <c r="BU7" s="15">
        <v>2123</v>
      </c>
      <c r="BV7" s="15">
        <v>3</v>
      </c>
      <c r="BW7" s="15">
        <v>656</v>
      </c>
      <c r="BX7" s="15">
        <v>1464</v>
      </c>
      <c r="BY7" s="15">
        <v>3</v>
      </c>
      <c r="BZ7" s="15">
        <v>17</v>
      </c>
      <c r="CA7" s="15">
        <v>346</v>
      </c>
      <c r="CB7" s="15">
        <v>0</v>
      </c>
      <c r="CC7" s="15">
        <v>17</v>
      </c>
      <c r="CD7" s="15">
        <v>276</v>
      </c>
      <c r="CE7" s="15">
        <v>183</v>
      </c>
      <c r="CF7" s="15">
        <v>495</v>
      </c>
      <c r="CG7" s="15">
        <v>41</v>
      </c>
      <c r="CH7" s="15">
        <v>25</v>
      </c>
      <c r="CI7" s="15">
        <v>0</v>
      </c>
      <c r="CJ7" s="15">
        <v>9</v>
      </c>
      <c r="CK7" s="15">
        <v>77</v>
      </c>
      <c r="CL7" s="15">
        <v>112</v>
      </c>
      <c r="CM7" s="15">
        <v>6</v>
      </c>
      <c r="CN7" s="15">
        <v>219</v>
      </c>
      <c r="CO7" s="15">
        <v>158</v>
      </c>
      <c r="CP7" s="15">
        <v>46</v>
      </c>
      <c r="CQ7" s="15">
        <v>93</v>
      </c>
      <c r="CR7" s="15">
        <v>0</v>
      </c>
      <c r="CS7" s="15">
        <v>0</v>
      </c>
      <c r="CT7" s="15">
        <v>0</v>
      </c>
      <c r="CU7" s="15">
        <v>6017</v>
      </c>
      <c r="CV7" s="15">
        <v>2308</v>
      </c>
      <c r="CW7" s="15">
        <v>495</v>
      </c>
      <c r="CX7" s="15">
        <v>643</v>
      </c>
      <c r="CY7" s="15">
        <v>453</v>
      </c>
      <c r="CZ7" s="15">
        <v>1934</v>
      </c>
      <c r="DA7" s="15">
        <v>184</v>
      </c>
    </row>
    <row r="8" spans="1:105" x14ac:dyDescent="0.25">
      <c r="A8" s="11" t="s">
        <v>389</v>
      </c>
      <c r="D8" s="3">
        <f t="shared" ref="D8:I8" si="0">SUM(D2:D7)</f>
        <v>96026727</v>
      </c>
      <c r="E8" s="3">
        <f t="shared" si="0"/>
        <v>30976</v>
      </c>
      <c r="F8" s="3">
        <f t="shared" si="0"/>
        <v>16229</v>
      </c>
      <c r="G8" s="3">
        <f t="shared" si="0"/>
        <v>14747</v>
      </c>
      <c r="H8" s="3">
        <f t="shared" si="0"/>
        <v>269</v>
      </c>
      <c r="I8" s="3">
        <f t="shared" si="0"/>
        <v>734</v>
      </c>
      <c r="J8" s="3">
        <f t="shared" ref="J8:BU8" si="1">SUM(J2:J7)</f>
        <v>1039</v>
      </c>
      <c r="K8" s="3">
        <f t="shared" si="1"/>
        <v>1552</v>
      </c>
      <c r="L8" s="3">
        <f t="shared" si="1"/>
        <v>793</v>
      </c>
      <c r="M8" s="3">
        <f t="shared" si="1"/>
        <v>611</v>
      </c>
      <c r="N8" s="3">
        <f t="shared" si="1"/>
        <v>718</v>
      </c>
      <c r="O8" s="3">
        <f t="shared" si="1"/>
        <v>1977</v>
      </c>
      <c r="P8" s="3">
        <f t="shared" si="1"/>
        <v>2109</v>
      </c>
      <c r="Q8" s="3">
        <f t="shared" si="1"/>
        <v>1832</v>
      </c>
      <c r="R8" s="3">
        <f t="shared" si="1"/>
        <v>1531</v>
      </c>
      <c r="S8" s="3">
        <f t="shared" si="1"/>
        <v>1534</v>
      </c>
      <c r="T8" s="3">
        <f t="shared" si="1"/>
        <v>1696</v>
      </c>
      <c r="U8" s="3">
        <f t="shared" si="1"/>
        <v>1967</v>
      </c>
      <c r="V8" s="3">
        <f t="shared" si="1"/>
        <v>2144</v>
      </c>
      <c r="W8" s="3">
        <f t="shared" si="1"/>
        <v>2360</v>
      </c>
      <c r="X8" s="3">
        <f t="shared" si="1"/>
        <v>2537</v>
      </c>
      <c r="Y8" s="3">
        <f t="shared" si="1"/>
        <v>2120</v>
      </c>
      <c r="Z8" s="3">
        <f t="shared" si="1"/>
        <v>1571</v>
      </c>
      <c r="AA8" s="3">
        <f t="shared" si="1"/>
        <v>1070</v>
      </c>
      <c r="AB8" s="3">
        <f t="shared" si="1"/>
        <v>1081</v>
      </c>
      <c r="AC8" s="3">
        <f t="shared" si="1"/>
        <v>26247</v>
      </c>
      <c r="AD8" s="3">
        <f t="shared" si="1"/>
        <v>6757</v>
      </c>
      <c r="AE8" s="3">
        <f t="shared" si="1"/>
        <v>19490</v>
      </c>
      <c r="AF8" s="3">
        <f t="shared" si="1"/>
        <v>1388</v>
      </c>
      <c r="AG8" s="3">
        <f t="shared" si="1"/>
        <v>12969</v>
      </c>
      <c r="AH8" s="3">
        <f t="shared" si="1"/>
        <v>3089</v>
      </c>
      <c r="AI8" s="3">
        <f t="shared" si="1"/>
        <v>2044</v>
      </c>
      <c r="AJ8" s="3">
        <f t="shared" si="1"/>
        <v>26538</v>
      </c>
      <c r="AK8" s="3">
        <f t="shared" si="1"/>
        <v>130669</v>
      </c>
      <c r="AL8" s="3">
        <f t="shared" si="1"/>
        <v>119639</v>
      </c>
      <c r="AM8" s="3">
        <f t="shared" si="1"/>
        <v>5655</v>
      </c>
      <c r="AN8" s="3">
        <f t="shared" si="1"/>
        <v>16717</v>
      </c>
      <c r="AO8" s="3">
        <f t="shared" si="1"/>
        <v>4166</v>
      </c>
      <c r="AP8" s="3">
        <f t="shared" si="1"/>
        <v>579407136</v>
      </c>
      <c r="AQ8" s="3">
        <f t="shared" si="1"/>
        <v>17243</v>
      </c>
      <c r="AR8" s="3">
        <f t="shared" si="1"/>
        <v>10.799999999999999</v>
      </c>
      <c r="AS8" s="3">
        <f t="shared" si="1"/>
        <v>252.6</v>
      </c>
      <c r="AT8" s="3">
        <f t="shared" si="1"/>
        <v>2235</v>
      </c>
      <c r="AU8" s="3">
        <f t="shared" si="1"/>
        <v>690</v>
      </c>
      <c r="AV8" s="3">
        <f t="shared" si="1"/>
        <v>2705</v>
      </c>
      <c r="AW8" s="3">
        <f t="shared" si="1"/>
        <v>652</v>
      </c>
      <c r="AX8" s="3">
        <f t="shared" si="1"/>
        <v>1258</v>
      </c>
      <c r="AY8" s="3">
        <f t="shared" si="1"/>
        <v>1163</v>
      </c>
      <c r="AZ8" s="3">
        <f t="shared" si="1"/>
        <v>1073</v>
      </c>
      <c r="BA8" s="3">
        <f t="shared" si="1"/>
        <v>8519</v>
      </c>
      <c r="BB8" s="3">
        <f t="shared" si="1"/>
        <v>6057</v>
      </c>
      <c r="BC8" s="3">
        <f t="shared" si="1"/>
        <v>10673</v>
      </c>
      <c r="BD8" s="3">
        <f t="shared" si="1"/>
        <v>6274</v>
      </c>
      <c r="BE8" s="3">
        <f t="shared" si="1"/>
        <v>296</v>
      </c>
      <c r="BF8" s="3">
        <f t="shared" si="1"/>
        <v>17317</v>
      </c>
      <c r="BG8" s="3">
        <f t="shared" si="1"/>
        <v>200893</v>
      </c>
      <c r="BH8" s="3">
        <f t="shared" si="1"/>
        <v>168650</v>
      </c>
      <c r="BI8" s="3">
        <f t="shared" si="1"/>
        <v>5311</v>
      </c>
      <c r="BJ8" s="3">
        <f t="shared" si="1"/>
        <v>9627</v>
      </c>
      <c r="BK8" s="3">
        <f t="shared" si="1"/>
        <v>2379</v>
      </c>
      <c r="BL8" s="3">
        <f t="shared" si="1"/>
        <v>574839333</v>
      </c>
      <c r="BM8" s="3">
        <f t="shared" si="1"/>
        <v>142</v>
      </c>
      <c r="BN8" s="3">
        <f t="shared" si="1"/>
        <v>6716</v>
      </c>
      <c r="BO8" s="3">
        <f t="shared" si="1"/>
        <v>894</v>
      </c>
      <c r="BP8" s="3">
        <f t="shared" si="1"/>
        <v>5822</v>
      </c>
      <c r="BQ8" s="3">
        <f t="shared" si="1"/>
        <v>18755</v>
      </c>
      <c r="BR8" s="3">
        <f t="shared" si="1"/>
        <v>446.4</v>
      </c>
      <c r="BS8" s="3">
        <f t="shared" si="1"/>
        <v>7609</v>
      </c>
      <c r="BT8" s="3">
        <f t="shared" si="1"/>
        <v>11146</v>
      </c>
      <c r="BU8" s="3">
        <f t="shared" si="1"/>
        <v>13071</v>
      </c>
      <c r="BV8" s="3">
        <f t="shared" ref="BV8:DA8" si="2">SUM(BV2:BV7)</f>
        <v>112</v>
      </c>
      <c r="BW8" s="3">
        <f t="shared" si="2"/>
        <v>2103</v>
      </c>
      <c r="BX8" s="3">
        <f t="shared" si="2"/>
        <v>10856</v>
      </c>
      <c r="BY8" s="3">
        <f t="shared" si="2"/>
        <v>112</v>
      </c>
      <c r="BZ8" s="3">
        <f t="shared" si="2"/>
        <v>22</v>
      </c>
      <c r="CA8" s="3">
        <f t="shared" si="2"/>
        <v>832</v>
      </c>
      <c r="CB8" s="3">
        <f t="shared" si="2"/>
        <v>68</v>
      </c>
      <c r="CC8" s="3">
        <f t="shared" si="2"/>
        <v>78</v>
      </c>
      <c r="CD8" s="3">
        <f t="shared" si="2"/>
        <v>1103</v>
      </c>
      <c r="CE8" s="3">
        <f t="shared" si="2"/>
        <v>1815</v>
      </c>
      <c r="CF8" s="3">
        <f t="shared" si="2"/>
        <v>1226</v>
      </c>
      <c r="CG8" s="3">
        <f t="shared" si="2"/>
        <v>489</v>
      </c>
      <c r="CH8" s="3">
        <f t="shared" si="2"/>
        <v>354</v>
      </c>
      <c r="CI8" s="3">
        <f t="shared" si="2"/>
        <v>238</v>
      </c>
      <c r="CJ8" s="3">
        <f t="shared" si="2"/>
        <v>190</v>
      </c>
      <c r="CK8" s="3">
        <f t="shared" si="2"/>
        <v>794</v>
      </c>
      <c r="CL8" s="3">
        <f t="shared" si="2"/>
        <v>608</v>
      </c>
      <c r="CM8" s="3">
        <f t="shared" si="2"/>
        <v>1303</v>
      </c>
      <c r="CN8" s="3">
        <f t="shared" si="2"/>
        <v>932</v>
      </c>
      <c r="CO8" s="3">
        <f t="shared" si="2"/>
        <v>1909</v>
      </c>
      <c r="CP8" s="3">
        <f t="shared" si="2"/>
        <v>485</v>
      </c>
      <c r="CQ8" s="3">
        <f t="shared" si="2"/>
        <v>513</v>
      </c>
      <c r="CR8" s="3">
        <f t="shared" si="2"/>
        <v>0</v>
      </c>
      <c r="CS8" s="3">
        <f t="shared" si="2"/>
        <v>0</v>
      </c>
      <c r="CT8" s="3">
        <f t="shared" si="2"/>
        <v>0</v>
      </c>
      <c r="CU8" s="3">
        <f t="shared" si="2"/>
        <v>31354</v>
      </c>
      <c r="CV8" s="3">
        <f t="shared" si="2"/>
        <v>11800</v>
      </c>
      <c r="CW8" s="3">
        <f t="shared" si="2"/>
        <v>2518</v>
      </c>
      <c r="CX8" s="3">
        <f t="shared" si="2"/>
        <v>3922</v>
      </c>
      <c r="CY8" s="3">
        <f t="shared" si="2"/>
        <v>2265</v>
      </c>
      <c r="CZ8" s="3">
        <f t="shared" si="2"/>
        <v>9872</v>
      </c>
      <c r="DA8" s="3">
        <f t="shared" si="2"/>
        <v>977</v>
      </c>
    </row>
    <row r="9" spans="1:105" x14ac:dyDescent="0.25">
      <c r="A9" s="11" t="s">
        <v>408</v>
      </c>
      <c r="F9" s="4">
        <f>F8/E8*100</f>
        <v>52.392174586776861</v>
      </c>
      <c r="G9" s="4">
        <f>G8/E8*100</f>
        <v>47.607825413223139</v>
      </c>
      <c r="H9" s="4">
        <f>H8/6</f>
        <v>44.833333333333336</v>
      </c>
      <c r="M9" s="3">
        <f>SUM(I8:M8)</f>
        <v>4729</v>
      </c>
      <c r="W9" s="3">
        <f>SUM(N8:W8)</f>
        <v>17868</v>
      </c>
      <c r="AB9" s="3">
        <f>SUM(X8:AB8)</f>
        <v>8379</v>
      </c>
      <c r="AK9" s="3">
        <f>AK8/6</f>
        <v>21778.166666666668</v>
      </c>
      <c r="AP9">
        <f>AP8/6</f>
        <v>96567856</v>
      </c>
      <c r="AR9">
        <f>AR8/6</f>
        <v>1.7999999999999998</v>
      </c>
      <c r="AS9">
        <f>AS8/6</f>
        <v>42.1</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9"/>
  <sheetViews>
    <sheetView workbookViewId="0">
      <pane xSplit="1" ySplit="1" topLeftCell="CS2" activePane="bottomRight" state="frozen"/>
      <selection pane="topRight" activeCell="B1" sqref="B1"/>
      <selection pane="bottomLeft" activeCell="A2" sqref="A2"/>
      <selection pane="bottomRight" activeCell="CW8" sqref="CW8"/>
    </sheetView>
  </sheetViews>
  <sheetFormatPr defaultRowHeight="15" x14ac:dyDescent="0.25"/>
  <cols>
    <col min="1" max="1" width="40.7109375" customWidth="1"/>
    <col min="2" max="2" width="24.140625" customWidth="1"/>
    <col min="3" max="3" width="24" customWidth="1"/>
    <col min="4" max="4" width="28.85546875" customWidth="1"/>
    <col min="5" max="5" width="28.7109375" customWidth="1"/>
    <col min="6" max="6" width="17.85546875" customWidth="1"/>
    <col min="7" max="7" width="18.7109375" customWidth="1"/>
    <col min="8" max="8" width="30.7109375" customWidth="1"/>
    <col min="9" max="10" width="22.85546875" customWidth="1"/>
    <col min="11" max="11" width="23.85546875" customWidth="1"/>
    <col min="12" max="27" width="24.85546875" customWidth="1"/>
    <col min="28" max="28" width="30" customWidth="1"/>
    <col min="29" max="29" width="38.7109375" customWidth="1"/>
    <col min="30" max="30" width="34.7109375" customWidth="1"/>
    <col min="31" max="31" width="30.42578125" customWidth="1"/>
    <col min="32" max="32" width="41.140625" customWidth="1"/>
    <col min="33" max="35" width="40.7109375" customWidth="1"/>
    <col min="36" max="36" width="38.7109375" customWidth="1"/>
    <col min="37" max="37" width="31.85546875" customWidth="1"/>
    <col min="38" max="38" width="35.5703125" customWidth="1"/>
    <col min="39" max="41" width="40.7109375" customWidth="1"/>
    <col min="42" max="42" width="39.5703125" customWidth="1"/>
    <col min="43" max="43" width="28.140625" customWidth="1"/>
    <col min="44" max="44" width="30.5703125" customWidth="1"/>
    <col min="45" max="45" width="24.28515625" customWidth="1"/>
    <col min="46" max="46" width="39.140625" customWidth="1"/>
    <col min="47" max="47" width="40.7109375" customWidth="1"/>
    <col min="48" max="48" width="23.85546875" customWidth="1"/>
    <col min="49" max="49" width="32.7109375" customWidth="1"/>
    <col min="50" max="50" width="41.7109375" customWidth="1"/>
    <col min="51" max="51" width="37.85546875" customWidth="1"/>
    <col min="52" max="52" width="37.7109375" customWidth="1"/>
    <col min="53" max="53" width="28.28515625" customWidth="1"/>
    <col min="54" max="54" width="30.5703125" customWidth="1"/>
    <col min="55" max="57" width="40.7109375" customWidth="1"/>
    <col min="58" max="58" width="28.28515625" customWidth="1"/>
    <col min="59" max="59" width="30.7109375" customWidth="1"/>
    <col min="60" max="60" width="34.42578125" customWidth="1"/>
    <col min="61" max="63" width="40.7109375" customWidth="1"/>
    <col min="64" max="64" width="38.42578125" customWidth="1"/>
    <col min="65" max="65" width="30.140625" customWidth="1"/>
    <col min="66" max="66" width="32.28515625" customWidth="1"/>
    <col min="67" max="67" width="37.140625" customWidth="1"/>
    <col min="68" max="68" width="36.85546875" customWidth="1"/>
    <col min="69" max="69" width="19.7109375" customWidth="1"/>
    <col min="70" max="70" width="34.28515625" customWidth="1"/>
    <col min="71" max="71" width="26.85546875" customWidth="1"/>
    <col min="72" max="72" width="28.5703125" customWidth="1"/>
    <col min="73" max="73" width="29.140625" customWidth="1"/>
    <col min="74" max="74" width="34" customWidth="1"/>
    <col min="75" max="75" width="31" customWidth="1"/>
    <col min="76" max="76" width="31.28515625" customWidth="1"/>
    <col min="77" max="77" width="40.7109375" customWidth="1"/>
    <col min="78" max="78" width="36.7109375" customWidth="1"/>
    <col min="79" max="79" width="22.42578125" customWidth="1"/>
    <col min="80" max="81" width="40.7109375" customWidth="1"/>
    <col min="82" max="82" width="26.28515625" customWidth="1"/>
    <col min="83" max="83" width="40.7109375" customWidth="1"/>
    <col min="84" max="84" width="32.85546875" customWidth="1"/>
    <col min="85" max="85" width="40.7109375" customWidth="1"/>
    <col min="86" max="86" width="33.7109375" customWidth="1"/>
    <col min="87" max="87" width="40" customWidth="1"/>
    <col min="88" max="88" width="33.5703125" customWidth="1"/>
    <col min="89" max="89" width="40.7109375" customWidth="1"/>
    <col min="90" max="90" width="41.5703125" customWidth="1"/>
    <col min="91" max="91" width="40.7109375" customWidth="1"/>
    <col min="92" max="92" width="21.42578125" customWidth="1"/>
    <col min="93" max="93" width="37.5703125" customWidth="1"/>
    <col min="94" max="94" width="36" customWidth="1"/>
    <col min="95" max="95" width="32.140625" customWidth="1"/>
    <col min="96" max="97" width="40.7109375" customWidth="1"/>
    <col min="98" max="98" width="32" customWidth="1"/>
    <col min="99" max="99" width="28.5703125" customWidth="1"/>
    <col min="100" max="100" width="19.5703125" customWidth="1"/>
    <col min="101" max="101" width="21.140625" customWidth="1"/>
    <col min="102" max="102" width="30.28515625" customWidth="1"/>
    <col min="103" max="104" width="21.5703125" customWidth="1"/>
    <col min="105" max="105" width="16.85546875" customWidth="1"/>
    <col min="106" max="108" width="9.140625" customWidth="1"/>
  </cols>
  <sheetData>
    <row r="1" spans="1:105" x14ac:dyDescent="0.25">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row>
    <row r="2" spans="1:105" x14ac:dyDescent="0.25">
      <c r="A2" s="2" t="s">
        <v>117</v>
      </c>
      <c r="B2" s="3">
        <v>480268</v>
      </c>
      <c r="C2" s="3">
        <v>6752431</v>
      </c>
      <c r="D2" s="3">
        <v>15385997</v>
      </c>
      <c r="E2" s="3">
        <v>8925</v>
      </c>
      <c r="F2" s="3">
        <v>4843</v>
      </c>
      <c r="G2" s="3">
        <v>4082</v>
      </c>
      <c r="H2" s="3">
        <v>49</v>
      </c>
      <c r="I2" s="3">
        <v>175</v>
      </c>
      <c r="J2" s="3">
        <v>243</v>
      </c>
      <c r="K2" s="3">
        <v>427</v>
      </c>
      <c r="L2" s="3">
        <v>230</v>
      </c>
      <c r="M2" s="3">
        <v>171</v>
      </c>
      <c r="N2" s="3">
        <v>174</v>
      </c>
      <c r="O2" s="3">
        <v>399</v>
      </c>
      <c r="P2" s="3">
        <v>460</v>
      </c>
      <c r="Q2" s="3">
        <v>397</v>
      </c>
      <c r="R2" s="3">
        <v>420</v>
      </c>
      <c r="S2" s="3">
        <v>419</v>
      </c>
      <c r="T2" s="3">
        <v>463</v>
      </c>
      <c r="U2" s="3">
        <v>593</v>
      </c>
      <c r="V2" s="3">
        <v>640</v>
      </c>
      <c r="W2" s="3">
        <v>734</v>
      </c>
      <c r="X2" s="3">
        <v>867</v>
      </c>
      <c r="Y2" s="3">
        <v>732</v>
      </c>
      <c r="Z2" s="3">
        <v>491</v>
      </c>
      <c r="AA2" s="3">
        <v>448</v>
      </c>
      <c r="AB2" s="3">
        <v>442</v>
      </c>
      <c r="AC2" s="3">
        <v>7679</v>
      </c>
      <c r="AD2" s="3">
        <v>2122</v>
      </c>
      <c r="AE2" s="3">
        <v>5557</v>
      </c>
      <c r="AF2" s="3">
        <v>257</v>
      </c>
      <c r="AG2" s="3">
        <v>4245</v>
      </c>
      <c r="AH2" s="3">
        <v>655</v>
      </c>
      <c r="AI2" s="3">
        <v>400</v>
      </c>
      <c r="AJ2" s="3">
        <v>7682</v>
      </c>
      <c r="AK2" s="3">
        <v>21964</v>
      </c>
      <c r="AL2" s="3">
        <v>20115</v>
      </c>
      <c r="AM2" s="3">
        <v>1375</v>
      </c>
      <c r="AN2" s="3">
        <v>5152</v>
      </c>
      <c r="AO2" s="3">
        <v>1155</v>
      </c>
      <c r="AP2" s="3">
        <v>168727097</v>
      </c>
      <c r="AQ2" s="3">
        <v>5112</v>
      </c>
      <c r="AR2" s="4">
        <v>1.7</v>
      </c>
      <c r="AS2" s="4">
        <v>42.9</v>
      </c>
      <c r="AT2" s="3">
        <v>506</v>
      </c>
      <c r="AU2" s="3">
        <v>131</v>
      </c>
      <c r="AV2" s="3">
        <v>713</v>
      </c>
      <c r="AW2" s="3">
        <v>158</v>
      </c>
      <c r="AX2" s="3">
        <v>299</v>
      </c>
      <c r="AY2" s="3">
        <v>328</v>
      </c>
      <c r="AZ2" s="3">
        <v>304</v>
      </c>
      <c r="BA2" s="3">
        <v>2223</v>
      </c>
      <c r="BB2" s="3">
        <v>2179</v>
      </c>
      <c r="BC2" s="3">
        <v>3409</v>
      </c>
      <c r="BD2" s="3">
        <v>1633</v>
      </c>
      <c r="BE2" s="3">
        <v>70</v>
      </c>
      <c r="BF2" s="3">
        <v>5086</v>
      </c>
      <c r="BG2" s="3">
        <v>32717</v>
      </c>
      <c r="BH2" s="3">
        <v>27030</v>
      </c>
      <c r="BI2" s="3">
        <v>1429</v>
      </c>
      <c r="BJ2" s="3">
        <v>2990</v>
      </c>
      <c r="BK2" s="3">
        <v>667</v>
      </c>
      <c r="BL2" s="3">
        <v>166398258</v>
      </c>
      <c r="BM2" s="3">
        <v>6</v>
      </c>
      <c r="BN2" s="3">
        <v>2337</v>
      </c>
      <c r="BO2" s="3">
        <v>291</v>
      </c>
      <c r="BP2" s="3">
        <v>2046</v>
      </c>
      <c r="BQ2" s="3">
        <v>5491</v>
      </c>
      <c r="BR2" s="4">
        <v>72.7</v>
      </c>
      <c r="BS2" s="3">
        <v>2537</v>
      </c>
      <c r="BT2" s="3">
        <v>2954</v>
      </c>
      <c r="BU2" s="3">
        <v>3152</v>
      </c>
      <c r="BV2" s="3">
        <v>0</v>
      </c>
      <c r="BW2" s="3">
        <v>892</v>
      </c>
      <c r="BX2" s="3">
        <v>2260</v>
      </c>
      <c r="BY2" s="3">
        <v>0</v>
      </c>
      <c r="BZ2" s="3">
        <v>0</v>
      </c>
      <c r="CA2" s="3">
        <v>801</v>
      </c>
      <c r="CB2" s="3">
        <v>11</v>
      </c>
      <c r="CC2" s="3">
        <v>4</v>
      </c>
      <c r="CD2" s="3">
        <v>76</v>
      </c>
      <c r="CE2" s="3">
        <v>198</v>
      </c>
      <c r="CF2" s="3">
        <v>75</v>
      </c>
      <c r="CG2" s="3">
        <v>248</v>
      </c>
      <c r="CH2" s="3">
        <v>9</v>
      </c>
      <c r="CI2" s="3">
        <v>20</v>
      </c>
      <c r="CJ2" s="3">
        <v>6</v>
      </c>
      <c r="CK2" s="3">
        <v>284</v>
      </c>
      <c r="CL2" s="3">
        <v>307</v>
      </c>
      <c r="CM2" s="3">
        <v>122</v>
      </c>
      <c r="CN2" s="3">
        <v>218</v>
      </c>
      <c r="CO2" s="3">
        <v>587</v>
      </c>
      <c r="CP2" s="3">
        <v>29</v>
      </c>
      <c r="CQ2" s="3">
        <v>157</v>
      </c>
      <c r="CR2" s="3">
        <v>0</v>
      </c>
      <c r="CS2" s="3">
        <v>0</v>
      </c>
      <c r="CT2" s="3">
        <v>0</v>
      </c>
      <c r="CU2" s="3">
        <v>8920</v>
      </c>
      <c r="CV2" s="3">
        <v>3048</v>
      </c>
      <c r="CW2" s="3">
        <v>653</v>
      </c>
      <c r="CX2" s="3">
        <v>996</v>
      </c>
      <c r="CY2" s="3">
        <v>458</v>
      </c>
      <c r="CZ2" s="3">
        <v>3541</v>
      </c>
      <c r="DA2" s="3">
        <v>224</v>
      </c>
    </row>
    <row r="3" spans="1:105" x14ac:dyDescent="0.25">
      <c r="A3" s="2" t="s">
        <v>118</v>
      </c>
      <c r="B3" s="3">
        <v>481766</v>
      </c>
      <c r="C3" s="3">
        <v>6750514</v>
      </c>
      <c r="D3" s="3">
        <v>9162075</v>
      </c>
      <c r="E3" s="3">
        <v>2700</v>
      </c>
      <c r="F3" s="3">
        <v>1289</v>
      </c>
      <c r="G3" s="3">
        <v>1411</v>
      </c>
      <c r="H3" s="3">
        <v>42</v>
      </c>
      <c r="I3" s="3">
        <v>76</v>
      </c>
      <c r="J3" s="3">
        <v>96</v>
      </c>
      <c r="K3" s="3">
        <v>171</v>
      </c>
      <c r="L3" s="3">
        <v>107</v>
      </c>
      <c r="M3" s="3">
        <v>64</v>
      </c>
      <c r="N3" s="3">
        <v>59</v>
      </c>
      <c r="O3" s="3">
        <v>97</v>
      </c>
      <c r="P3" s="3">
        <v>135</v>
      </c>
      <c r="Q3" s="3">
        <v>139</v>
      </c>
      <c r="R3" s="3">
        <v>165</v>
      </c>
      <c r="S3" s="3">
        <v>191</v>
      </c>
      <c r="T3" s="3">
        <v>194</v>
      </c>
      <c r="U3" s="3">
        <v>258</v>
      </c>
      <c r="V3" s="3">
        <v>257</v>
      </c>
      <c r="W3" s="3">
        <v>230</v>
      </c>
      <c r="X3" s="3">
        <v>197</v>
      </c>
      <c r="Y3" s="3">
        <v>141</v>
      </c>
      <c r="Z3" s="3">
        <v>64</v>
      </c>
      <c r="AA3" s="3">
        <v>41</v>
      </c>
      <c r="AB3" s="3">
        <v>18</v>
      </c>
      <c r="AC3" s="3">
        <v>2186</v>
      </c>
      <c r="AD3" s="3">
        <v>455</v>
      </c>
      <c r="AE3" s="3">
        <v>1731</v>
      </c>
      <c r="AF3" s="3">
        <v>93</v>
      </c>
      <c r="AG3" s="3">
        <v>1257</v>
      </c>
      <c r="AH3" s="3">
        <v>231</v>
      </c>
      <c r="AI3" s="3">
        <v>150</v>
      </c>
      <c r="AJ3" s="3">
        <v>2183</v>
      </c>
      <c r="AK3" s="3">
        <v>23750</v>
      </c>
      <c r="AL3" s="3">
        <v>22834</v>
      </c>
      <c r="AM3" s="3">
        <v>407</v>
      </c>
      <c r="AN3" s="3">
        <v>1337</v>
      </c>
      <c r="AO3" s="3">
        <v>439</v>
      </c>
      <c r="AP3" s="3">
        <v>51845204</v>
      </c>
      <c r="AQ3" s="3">
        <v>1304</v>
      </c>
      <c r="AR3" s="4">
        <v>2.1</v>
      </c>
      <c r="AS3" s="4">
        <v>41.7</v>
      </c>
      <c r="AT3" s="3">
        <v>98</v>
      </c>
      <c r="AU3" s="3">
        <v>39</v>
      </c>
      <c r="AV3" s="3">
        <v>284</v>
      </c>
      <c r="AW3" s="3">
        <v>64</v>
      </c>
      <c r="AX3" s="3">
        <v>125</v>
      </c>
      <c r="AY3" s="3">
        <v>127</v>
      </c>
      <c r="AZ3" s="3">
        <v>126</v>
      </c>
      <c r="BA3" s="3">
        <v>691</v>
      </c>
      <c r="BB3" s="3">
        <v>336</v>
      </c>
      <c r="BC3" s="3">
        <v>1009</v>
      </c>
      <c r="BD3" s="3">
        <v>279</v>
      </c>
      <c r="BE3" s="3">
        <v>16</v>
      </c>
      <c r="BF3" s="3">
        <v>1300</v>
      </c>
      <c r="BG3" s="3">
        <v>40063</v>
      </c>
      <c r="BH3" s="3">
        <v>36969</v>
      </c>
      <c r="BI3" s="3">
        <v>307</v>
      </c>
      <c r="BJ3" s="3">
        <v>735</v>
      </c>
      <c r="BK3" s="3">
        <v>258</v>
      </c>
      <c r="BL3" s="3">
        <v>52081475</v>
      </c>
      <c r="BM3" s="3">
        <v>8</v>
      </c>
      <c r="BN3" s="3">
        <v>1121</v>
      </c>
      <c r="BO3" s="3">
        <v>130</v>
      </c>
      <c r="BP3" s="3">
        <v>991</v>
      </c>
      <c r="BQ3" s="3">
        <v>1389</v>
      </c>
      <c r="BR3" s="4">
        <v>84.8</v>
      </c>
      <c r="BS3" s="3">
        <v>1122</v>
      </c>
      <c r="BT3" s="3">
        <v>267</v>
      </c>
      <c r="BU3" s="3">
        <v>1349</v>
      </c>
      <c r="BV3" s="3">
        <v>27</v>
      </c>
      <c r="BW3" s="3">
        <v>421</v>
      </c>
      <c r="BX3" s="3">
        <v>901</v>
      </c>
      <c r="BY3" s="3">
        <v>27</v>
      </c>
      <c r="BZ3" s="3">
        <v>0</v>
      </c>
      <c r="CA3" s="3">
        <v>225</v>
      </c>
      <c r="CB3" s="3">
        <v>0</v>
      </c>
      <c r="CC3" s="3">
        <v>14</v>
      </c>
      <c r="CD3" s="3">
        <v>182</v>
      </c>
      <c r="CE3" s="3">
        <v>578</v>
      </c>
      <c r="CF3" s="3">
        <v>39</v>
      </c>
      <c r="CG3" s="3">
        <v>66</v>
      </c>
      <c r="CH3" s="3">
        <v>16</v>
      </c>
      <c r="CI3" s="3">
        <v>2</v>
      </c>
      <c r="CJ3" s="3">
        <v>4</v>
      </c>
      <c r="CK3" s="3">
        <v>9</v>
      </c>
      <c r="CL3" s="3">
        <v>14</v>
      </c>
      <c r="CM3" s="3">
        <v>41</v>
      </c>
      <c r="CN3" s="3">
        <v>35</v>
      </c>
      <c r="CO3" s="3">
        <v>62</v>
      </c>
      <c r="CP3" s="3">
        <v>10</v>
      </c>
      <c r="CQ3" s="3">
        <v>25</v>
      </c>
      <c r="CR3" s="3">
        <v>0</v>
      </c>
      <c r="CS3" s="3">
        <v>0</v>
      </c>
      <c r="CT3" s="3">
        <v>0</v>
      </c>
      <c r="CU3" s="3">
        <v>2717</v>
      </c>
      <c r="CV3" s="3">
        <v>1217</v>
      </c>
      <c r="CW3" s="3">
        <v>235</v>
      </c>
      <c r="CX3" s="3">
        <v>438</v>
      </c>
      <c r="CY3" s="3">
        <v>166</v>
      </c>
      <c r="CZ3" s="3">
        <v>578</v>
      </c>
      <c r="DA3" s="3">
        <v>83</v>
      </c>
    </row>
    <row r="4" spans="1:105" x14ac:dyDescent="0.25">
      <c r="A4" s="2" t="s">
        <v>119</v>
      </c>
      <c r="B4" s="3">
        <v>474671</v>
      </c>
      <c r="C4" s="3">
        <v>6751036</v>
      </c>
      <c r="D4" s="3">
        <v>41392102</v>
      </c>
      <c r="E4" s="3">
        <v>2778</v>
      </c>
      <c r="F4" s="3">
        <v>1377</v>
      </c>
      <c r="G4" s="3">
        <v>1401</v>
      </c>
      <c r="H4" s="3">
        <v>46</v>
      </c>
      <c r="I4" s="3">
        <v>74</v>
      </c>
      <c r="J4" s="3">
        <v>112</v>
      </c>
      <c r="K4" s="3">
        <v>177</v>
      </c>
      <c r="L4" s="3">
        <v>88</v>
      </c>
      <c r="M4" s="3">
        <v>62</v>
      </c>
      <c r="N4" s="3">
        <v>53</v>
      </c>
      <c r="O4" s="3">
        <v>80</v>
      </c>
      <c r="P4" s="3">
        <v>110</v>
      </c>
      <c r="Q4" s="3">
        <v>128</v>
      </c>
      <c r="R4" s="3">
        <v>156</v>
      </c>
      <c r="S4" s="3">
        <v>152</v>
      </c>
      <c r="T4" s="3">
        <v>183</v>
      </c>
      <c r="U4" s="3">
        <v>205</v>
      </c>
      <c r="V4" s="3">
        <v>230</v>
      </c>
      <c r="W4" s="3">
        <v>214</v>
      </c>
      <c r="X4" s="3">
        <v>273</v>
      </c>
      <c r="Y4" s="3">
        <v>176</v>
      </c>
      <c r="Z4" s="3">
        <v>131</v>
      </c>
      <c r="AA4" s="3">
        <v>93</v>
      </c>
      <c r="AB4" s="3">
        <v>81</v>
      </c>
      <c r="AC4" s="3">
        <v>2265</v>
      </c>
      <c r="AD4" s="3">
        <v>627</v>
      </c>
      <c r="AE4" s="3">
        <v>1638</v>
      </c>
      <c r="AF4" s="3">
        <v>79</v>
      </c>
      <c r="AG4" s="3">
        <v>1255</v>
      </c>
      <c r="AH4" s="3">
        <v>181</v>
      </c>
      <c r="AI4" s="3">
        <v>123</v>
      </c>
      <c r="AJ4" s="3">
        <v>2333</v>
      </c>
      <c r="AK4" s="3">
        <v>22623</v>
      </c>
      <c r="AL4" s="3">
        <v>21361</v>
      </c>
      <c r="AM4" s="3">
        <v>382</v>
      </c>
      <c r="AN4" s="3">
        <v>1578</v>
      </c>
      <c r="AO4" s="3">
        <v>373</v>
      </c>
      <c r="AP4" s="3">
        <v>52779330</v>
      </c>
      <c r="AQ4" s="3">
        <v>1290</v>
      </c>
      <c r="AR4" s="4">
        <v>2.1</v>
      </c>
      <c r="AS4" s="4">
        <v>44.8</v>
      </c>
      <c r="AT4" s="3">
        <v>66</v>
      </c>
      <c r="AU4" s="3">
        <v>23</v>
      </c>
      <c r="AV4" s="3">
        <v>276</v>
      </c>
      <c r="AW4" s="3">
        <v>64</v>
      </c>
      <c r="AX4" s="3">
        <v>128</v>
      </c>
      <c r="AY4" s="3">
        <v>131</v>
      </c>
      <c r="AZ4" s="3">
        <v>119</v>
      </c>
      <c r="BA4" s="3">
        <v>552</v>
      </c>
      <c r="BB4" s="3">
        <v>465</v>
      </c>
      <c r="BC4" s="3">
        <v>1063</v>
      </c>
      <c r="BD4" s="3">
        <v>210</v>
      </c>
      <c r="BE4" s="3">
        <v>17</v>
      </c>
      <c r="BF4" s="3">
        <v>1290</v>
      </c>
      <c r="BG4" s="3">
        <v>39024</v>
      </c>
      <c r="BH4" s="3">
        <v>35755</v>
      </c>
      <c r="BI4" s="3">
        <v>254</v>
      </c>
      <c r="BJ4" s="3">
        <v>832</v>
      </c>
      <c r="BK4" s="3">
        <v>204</v>
      </c>
      <c r="BL4" s="3">
        <v>50341051</v>
      </c>
      <c r="BM4" s="3">
        <v>132</v>
      </c>
      <c r="BN4" s="3">
        <v>1154</v>
      </c>
      <c r="BO4" s="3">
        <v>158</v>
      </c>
      <c r="BP4" s="3">
        <v>996</v>
      </c>
      <c r="BQ4" s="3">
        <v>1430</v>
      </c>
      <c r="BR4" s="4">
        <v>89.8</v>
      </c>
      <c r="BS4" s="3">
        <v>1230</v>
      </c>
      <c r="BT4" s="3">
        <v>200</v>
      </c>
      <c r="BU4" s="3">
        <v>1010</v>
      </c>
      <c r="BV4" s="3">
        <v>18</v>
      </c>
      <c r="BW4" s="3">
        <v>203</v>
      </c>
      <c r="BX4" s="3">
        <v>789</v>
      </c>
      <c r="BY4" s="3">
        <v>18</v>
      </c>
      <c r="BZ4" s="3">
        <v>0</v>
      </c>
      <c r="CA4" s="3">
        <v>60</v>
      </c>
      <c r="CB4" s="3">
        <v>0</v>
      </c>
      <c r="CC4" s="3">
        <v>0</v>
      </c>
      <c r="CD4" s="3">
        <v>143</v>
      </c>
      <c r="CE4" s="3">
        <v>95</v>
      </c>
      <c r="CF4" s="3">
        <v>77</v>
      </c>
      <c r="CG4" s="3">
        <v>27</v>
      </c>
      <c r="CH4" s="3">
        <v>0</v>
      </c>
      <c r="CI4" s="3">
        <v>0</v>
      </c>
      <c r="CJ4" s="3">
        <v>0</v>
      </c>
      <c r="CK4" s="3">
        <v>20</v>
      </c>
      <c r="CL4" s="3">
        <v>21</v>
      </c>
      <c r="CM4" s="3">
        <v>0</v>
      </c>
      <c r="CN4" s="3">
        <v>0</v>
      </c>
      <c r="CO4" s="3">
        <v>543</v>
      </c>
      <c r="CP4" s="3">
        <v>1</v>
      </c>
      <c r="CQ4" s="3">
        <v>5</v>
      </c>
      <c r="CR4" s="3">
        <v>0</v>
      </c>
      <c r="CS4" s="3">
        <v>0</v>
      </c>
      <c r="CT4" s="3">
        <v>0</v>
      </c>
      <c r="CU4" s="3">
        <v>2848</v>
      </c>
      <c r="CV4" s="3">
        <v>1044</v>
      </c>
      <c r="CW4" s="3">
        <v>186</v>
      </c>
      <c r="CX4" s="3">
        <v>421</v>
      </c>
      <c r="CY4" s="3">
        <v>165</v>
      </c>
      <c r="CZ4" s="3">
        <v>968</v>
      </c>
      <c r="DA4" s="3">
        <v>64</v>
      </c>
    </row>
    <row r="5" spans="1:105" x14ac:dyDescent="0.25">
      <c r="A5" s="2" t="s">
        <v>120</v>
      </c>
      <c r="B5" s="3">
        <v>479708</v>
      </c>
      <c r="C5" s="3">
        <v>6753320</v>
      </c>
      <c r="D5" s="3">
        <v>211788</v>
      </c>
      <c r="E5" s="3">
        <v>69</v>
      </c>
      <c r="F5" s="3">
        <v>28</v>
      </c>
      <c r="G5" s="3">
        <v>41</v>
      </c>
      <c r="H5" s="3">
        <v>47</v>
      </c>
      <c r="I5" s="3">
        <v>0</v>
      </c>
      <c r="J5" s="3">
        <v>0</v>
      </c>
      <c r="K5" s="3">
        <v>1</v>
      </c>
      <c r="L5" s="3">
        <v>2</v>
      </c>
      <c r="M5" s="3">
        <v>1</v>
      </c>
      <c r="N5" s="3">
        <v>2</v>
      </c>
      <c r="O5" s="3">
        <v>3</v>
      </c>
      <c r="P5" s="3">
        <v>5</v>
      </c>
      <c r="Q5" s="3">
        <v>4</v>
      </c>
      <c r="R5" s="3">
        <v>7</v>
      </c>
      <c r="S5" s="3">
        <v>3</v>
      </c>
      <c r="T5" s="3">
        <v>7</v>
      </c>
      <c r="U5" s="3">
        <v>8</v>
      </c>
      <c r="V5" s="3">
        <v>8</v>
      </c>
      <c r="W5" s="3">
        <v>9</v>
      </c>
      <c r="X5" s="3">
        <v>3</v>
      </c>
      <c r="Y5" s="3">
        <v>3</v>
      </c>
      <c r="Z5" s="3">
        <v>1</v>
      </c>
      <c r="AA5" s="3">
        <v>2</v>
      </c>
      <c r="AB5" s="3">
        <v>0</v>
      </c>
      <c r="AC5" s="3">
        <v>65</v>
      </c>
      <c r="AD5" s="3">
        <v>24</v>
      </c>
      <c r="AE5" s="3">
        <v>41</v>
      </c>
      <c r="AF5" s="3">
        <v>1</v>
      </c>
      <c r="AG5" s="3">
        <v>34</v>
      </c>
      <c r="AH5" s="3">
        <v>3</v>
      </c>
      <c r="AI5" s="3">
        <v>3</v>
      </c>
      <c r="AJ5" s="3">
        <v>66</v>
      </c>
      <c r="AK5" s="3">
        <v>18438</v>
      </c>
      <c r="AL5" s="3">
        <v>18685</v>
      </c>
      <c r="AM5" s="3">
        <v>15</v>
      </c>
      <c r="AN5" s="3">
        <v>48</v>
      </c>
      <c r="AO5" s="3">
        <v>3</v>
      </c>
      <c r="AP5" s="3">
        <v>1216877</v>
      </c>
      <c r="AQ5" s="3">
        <v>46</v>
      </c>
      <c r="AR5" s="4">
        <v>1.3</v>
      </c>
      <c r="AS5" s="4">
        <v>40.299999999999997</v>
      </c>
      <c r="AT5" s="3">
        <v>11</v>
      </c>
      <c r="AU5" s="3">
        <v>0</v>
      </c>
      <c r="AV5" s="3">
        <v>4</v>
      </c>
      <c r="AW5" s="3">
        <v>0</v>
      </c>
      <c r="AX5" s="3">
        <v>0</v>
      </c>
      <c r="AY5" s="3">
        <v>1</v>
      </c>
      <c r="AZ5" s="3">
        <v>3</v>
      </c>
      <c r="BA5" s="3">
        <v>36</v>
      </c>
      <c r="BB5" s="3">
        <v>6</v>
      </c>
      <c r="BC5" s="3">
        <v>0</v>
      </c>
      <c r="BD5" s="3">
        <v>46</v>
      </c>
      <c r="BE5" s="3">
        <v>0</v>
      </c>
      <c r="BF5" s="3">
        <v>50</v>
      </c>
      <c r="BG5" s="3">
        <v>22624</v>
      </c>
      <c r="BH5" s="3">
        <v>20442</v>
      </c>
      <c r="BI5" s="3">
        <v>21</v>
      </c>
      <c r="BJ5" s="3">
        <v>27</v>
      </c>
      <c r="BK5" s="3">
        <v>2</v>
      </c>
      <c r="BL5" s="3">
        <v>1131208</v>
      </c>
      <c r="BM5" s="3">
        <v>0</v>
      </c>
      <c r="BN5" s="3">
        <v>14</v>
      </c>
      <c r="BO5" s="3">
        <v>8</v>
      </c>
      <c r="BP5" s="3">
        <v>6</v>
      </c>
      <c r="BQ5" s="3">
        <v>78</v>
      </c>
      <c r="BR5" s="4">
        <v>58</v>
      </c>
      <c r="BS5" s="3">
        <v>6</v>
      </c>
      <c r="BT5" s="3">
        <v>72</v>
      </c>
      <c r="BU5" s="3">
        <v>878</v>
      </c>
      <c r="BV5" s="3">
        <v>0</v>
      </c>
      <c r="BW5" s="3">
        <v>0</v>
      </c>
      <c r="BX5" s="3">
        <v>878</v>
      </c>
      <c r="BY5" s="3">
        <v>0</v>
      </c>
      <c r="BZ5" s="3">
        <v>0</v>
      </c>
      <c r="CA5" s="3">
        <v>0</v>
      </c>
      <c r="CB5" s="3">
        <v>0</v>
      </c>
      <c r="CC5" s="3">
        <v>0</v>
      </c>
      <c r="CD5" s="3">
        <v>0</v>
      </c>
      <c r="CE5" s="3">
        <v>0</v>
      </c>
      <c r="CF5" s="3">
        <v>0</v>
      </c>
      <c r="CG5" s="3">
        <v>19</v>
      </c>
      <c r="CH5" s="3">
        <v>7</v>
      </c>
      <c r="CI5" s="3">
        <v>0</v>
      </c>
      <c r="CJ5" s="3">
        <v>0</v>
      </c>
      <c r="CK5" s="3">
        <v>0</v>
      </c>
      <c r="CL5" s="3">
        <v>96</v>
      </c>
      <c r="CM5" s="3">
        <v>0</v>
      </c>
      <c r="CN5" s="3">
        <v>0</v>
      </c>
      <c r="CO5" s="3">
        <v>756</v>
      </c>
      <c r="CP5" s="3">
        <v>0</v>
      </c>
      <c r="CQ5" s="3">
        <v>0</v>
      </c>
      <c r="CR5" s="3">
        <v>0</v>
      </c>
      <c r="CS5" s="3">
        <v>0</v>
      </c>
      <c r="CT5" s="3">
        <v>0</v>
      </c>
      <c r="CU5" s="3">
        <v>82</v>
      </c>
      <c r="CV5" s="3">
        <v>33</v>
      </c>
      <c r="CW5" s="3">
        <v>9</v>
      </c>
      <c r="CX5" s="3">
        <v>9</v>
      </c>
      <c r="CY5" s="3">
        <v>9</v>
      </c>
      <c r="CZ5" s="3">
        <v>20</v>
      </c>
      <c r="DA5" s="3">
        <v>2</v>
      </c>
    </row>
    <row r="6" spans="1:105" x14ac:dyDescent="0.25">
      <c r="A6" s="2" t="s">
        <v>121</v>
      </c>
      <c r="B6" s="3">
        <v>475422</v>
      </c>
      <c r="C6" s="3">
        <v>6757278</v>
      </c>
      <c r="D6" s="3">
        <v>42544207</v>
      </c>
      <c r="E6" s="3">
        <v>1515</v>
      </c>
      <c r="F6" s="3">
        <v>727</v>
      </c>
      <c r="G6" s="3">
        <v>788</v>
      </c>
      <c r="H6" s="3">
        <v>43</v>
      </c>
      <c r="I6" s="3">
        <v>34</v>
      </c>
      <c r="J6" s="3">
        <v>51</v>
      </c>
      <c r="K6" s="3">
        <v>108</v>
      </c>
      <c r="L6" s="3">
        <v>67</v>
      </c>
      <c r="M6" s="3">
        <v>45</v>
      </c>
      <c r="N6" s="3">
        <v>40</v>
      </c>
      <c r="O6" s="3">
        <v>49</v>
      </c>
      <c r="P6" s="3">
        <v>60</v>
      </c>
      <c r="Q6" s="3">
        <v>77</v>
      </c>
      <c r="R6" s="3">
        <v>102</v>
      </c>
      <c r="S6" s="3">
        <v>124</v>
      </c>
      <c r="T6" s="3">
        <v>112</v>
      </c>
      <c r="U6" s="3">
        <v>122</v>
      </c>
      <c r="V6" s="3">
        <v>117</v>
      </c>
      <c r="W6" s="3">
        <v>126</v>
      </c>
      <c r="X6" s="3">
        <v>110</v>
      </c>
      <c r="Y6" s="3">
        <v>70</v>
      </c>
      <c r="Z6" s="3">
        <v>40</v>
      </c>
      <c r="AA6" s="3">
        <v>26</v>
      </c>
      <c r="AB6" s="3">
        <v>35</v>
      </c>
      <c r="AC6" s="3">
        <v>1210</v>
      </c>
      <c r="AD6" s="3">
        <v>274</v>
      </c>
      <c r="AE6" s="3">
        <v>936</v>
      </c>
      <c r="AF6" s="3">
        <v>44</v>
      </c>
      <c r="AG6" s="3">
        <v>753</v>
      </c>
      <c r="AH6" s="3">
        <v>94</v>
      </c>
      <c r="AI6" s="3">
        <v>45</v>
      </c>
      <c r="AJ6" s="3">
        <v>1206</v>
      </c>
      <c r="AK6" s="3">
        <v>22759</v>
      </c>
      <c r="AL6" s="3">
        <v>22232</v>
      </c>
      <c r="AM6" s="3">
        <v>217</v>
      </c>
      <c r="AN6" s="3">
        <v>784</v>
      </c>
      <c r="AO6" s="3">
        <v>205</v>
      </c>
      <c r="AP6" s="3">
        <v>27447942</v>
      </c>
      <c r="AQ6" s="3">
        <v>669</v>
      </c>
      <c r="AR6" s="4">
        <v>2.2999999999999998</v>
      </c>
      <c r="AS6" s="4">
        <v>40.1</v>
      </c>
      <c r="AT6" s="3">
        <v>18</v>
      </c>
      <c r="AU6" s="3">
        <v>19</v>
      </c>
      <c r="AV6" s="3">
        <v>169</v>
      </c>
      <c r="AW6" s="3">
        <v>29</v>
      </c>
      <c r="AX6" s="3">
        <v>63</v>
      </c>
      <c r="AY6" s="3">
        <v>80</v>
      </c>
      <c r="AZ6" s="3">
        <v>82</v>
      </c>
      <c r="BA6" s="3">
        <v>302</v>
      </c>
      <c r="BB6" s="3">
        <v>203</v>
      </c>
      <c r="BC6" s="3">
        <v>631</v>
      </c>
      <c r="BD6" s="3">
        <v>26</v>
      </c>
      <c r="BE6" s="3">
        <v>12</v>
      </c>
      <c r="BF6" s="3">
        <v>670</v>
      </c>
      <c r="BG6" s="3">
        <v>41275</v>
      </c>
      <c r="BH6" s="3">
        <v>39335</v>
      </c>
      <c r="BI6" s="3">
        <v>113</v>
      </c>
      <c r="BJ6" s="3">
        <v>448</v>
      </c>
      <c r="BK6" s="3">
        <v>109</v>
      </c>
      <c r="BL6" s="3">
        <v>27654347</v>
      </c>
      <c r="BM6" s="3">
        <v>162</v>
      </c>
      <c r="BN6" s="3">
        <v>780</v>
      </c>
      <c r="BO6" s="3">
        <v>50</v>
      </c>
      <c r="BP6" s="3">
        <v>730</v>
      </c>
      <c r="BQ6" s="3">
        <v>713</v>
      </c>
      <c r="BR6" s="4">
        <v>89.2</v>
      </c>
      <c r="BS6" s="3">
        <v>711</v>
      </c>
      <c r="BT6" s="3">
        <v>2</v>
      </c>
      <c r="BU6" s="3">
        <v>94</v>
      </c>
      <c r="BV6" s="3">
        <v>5</v>
      </c>
      <c r="BW6" s="3">
        <v>18</v>
      </c>
      <c r="BX6" s="3">
        <v>71</v>
      </c>
      <c r="BY6" s="3">
        <v>5</v>
      </c>
      <c r="BZ6" s="3">
        <v>0</v>
      </c>
      <c r="CA6" s="3">
        <v>0</v>
      </c>
      <c r="CB6" s="3">
        <v>0</v>
      </c>
      <c r="CC6" s="3">
        <v>0</v>
      </c>
      <c r="CD6" s="3">
        <v>18</v>
      </c>
      <c r="CE6" s="3">
        <v>6</v>
      </c>
      <c r="CF6" s="3">
        <v>9</v>
      </c>
      <c r="CG6" s="3">
        <v>14</v>
      </c>
      <c r="CH6" s="3">
        <v>1</v>
      </c>
      <c r="CI6" s="3">
        <v>0</v>
      </c>
      <c r="CJ6" s="3">
        <v>0</v>
      </c>
      <c r="CK6" s="3">
        <v>0</v>
      </c>
      <c r="CL6" s="3">
        <v>10</v>
      </c>
      <c r="CM6" s="3">
        <v>0</v>
      </c>
      <c r="CN6" s="3">
        <v>12</v>
      </c>
      <c r="CO6" s="3">
        <v>14</v>
      </c>
      <c r="CP6" s="3">
        <v>2</v>
      </c>
      <c r="CQ6" s="3">
        <v>3</v>
      </c>
      <c r="CR6" s="3">
        <v>0</v>
      </c>
      <c r="CS6" s="3">
        <v>0</v>
      </c>
      <c r="CT6" s="3">
        <v>0</v>
      </c>
      <c r="CU6" s="3">
        <v>1525</v>
      </c>
      <c r="CV6" s="3">
        <v>670</v>
      </c>
      <c r="CW6" s="3">
        <v>94</v>
      </c>
      <c r="CX6" s="3">
        <v>250</v>
      </c>
      <c r="CY6" s="3">
        <v>105</v>
      </c>
      <c r="CZ6" s="3">
        <v>377</v>
      </c>
      <c r="DA6" s="3">
        <v>29</v>
      </c>
    </row>
    <row r="7" spans="1:105" x14ac:dyDescent="0.25">
      <c r="A7" s="8" t="s">
        <v>122</v>
      </c>
      <c r="B7" s="15">
        <v>481580</v>
      </c>
      <c r="C7" s="15">
        <v>6758036</v>
      </c>
      <c r="D7" s="15">
        <v>46413688</v>
      </c>
      <c r="E7" s="15">
        <v>2650</v>
      </c>
      <c r="F7" s="15">
        <v>1281</v>
      </c>
      <c r="G7" s="15">
        <v>1369</v>
      </c>
      <c r="H7" s="15">
        <v>44</v>
      </c>
      <c r="I7" s="15">
        <v>61</v>
      </c>
      <c r="J7" s="15">
        <v>121</v>
      </c>
      <c r="K7" s="15">
        <v>161</v>
      </c>
      <c r="L7" s="15">
        <v>95</v>
      </c>
      <c r="M7" s="15">
        <v>59</v>
      </c>
      <c r="N7" s="15">
        <v>53</v>
      </c>
      <c r="O7" s="15">
        <v>101</v>
      </c>
      <c r="P7" s="15">
        <v>113</v>
      </c>
      <c r="Q7" s="15">
        <v>157</v>
      </c>
      <c r="R7" s="15">
        <v>137</v>
      </c>
      <c r="S7" s="15">
        <v>159</v>
      </c>
      <c r="T7" s="15">
        <v>179</v>
      </c>
      <c r="U7" s="15">
        <v>211</v>
      </c>
      <c r="V7" s="15">
        <v>211</v>
      </c>
      <c r="W7" s="15">
        <v>205</v>
      </c>
      <c r="X7" s="15">
        <v>230</v>
      </c>
      <c r="Y7" s="15">
        <v>164</v>
      </c>
      <c r="Z7" s="15">
        <v>105</v>
      </c>
      <c r="AA7" s="15">
        <v>69</v>
      </c>
      <c r="AB7" s="15">
        <v>59</v>
      </c>
      <c r="AC7" s="15">
        <v>2153</v>
      </c>
      <c r="AD7" s="15">
        <v>624</v>
      </c>
      <c r="AE7" s="15">
        <v>1529</v>
      </c>
      <c r="AF7" s="15">
        <v>69</v>
      </c>
      <c r="AG7" s="15">
        <v>1250</v>
      </c>
      <c r="AH7" s="15">
        <v>158</v>
      </c>
      <c r="AI7" s="15">
        <v>52</v>
      </c>
      <c r="AJ7" s="15">
        <v>2188</v>
      </c>
      <c r="AK7" s="15">
        <v>20462</v>
      </c>
      <c r="AL7" s="15">
        <v>19219</v>
      </c>
      <c r="AM7" s="15">
        <v>476</v>
      </c>
      <c r="AN7" s="15">
        <v>1450</v>
      </c>
      <c r="AO7" s="15">
        <v>262</v>
      </c>
      <c r="AP7" s="15">
        <v>44770491</v>
      </c>
      <c r="AQ7" s="15">
        <v>1386</v>
      </c>
      <c r="AR7" s="16">
        <v>1.9</v>
      </c>
      <c r="AS7" s="16">
        <v>40.6</v>
      </c>
      <c r="AT7" s="15">
        <v>100</v>
      </c>
      <c r="AU7" s="15">
        <v>29</v>
      </c>
      <c r="AV7" s="15">
        <v>250</v>
      </c>
      <c r="AW7" s="15">
        <v>57</v>
      </c>
      <c r="AX7" s="15">
        <v>125</v>
      </c>
      <c r="AY7" s="15">
        <v>115</v>
      </c>
      <c r="AZ7" s="15">
        <v>114</v>
      </c>
      <c r="BA7" s="15">
        <v>657</v>
      </c>
      <c r="BB7" s="15">
        <v>481</v>
      </c>
      <c r="BC7" s="15">
        <v>1003</v>
      </c>
      <c r="BD7" s="15">
        <v>349</v>
      </c>
      <c r="BE7" s="15">
        <v>34</v>
      </c>
      <c r="BF7" s="15">
        <v>1391</v>
      </c>
      <c r="BG7" s="15">
        <v>32340</v>
      </c>
      <c r="BH7" s="15">
        <v>27680</v>
      </c>
      <c r="BI7" s="15">
        <v>433</v>
      </c>
      <c r="BJ7" s="15">
        <v>828</v>
      </c>
      <c r="BK7" s="15">
        <v>130</v>
      </c>
      <c r="BL7" s="15">
        <v>44984466</v>
      </c>
      <c r="BM7" s="15">
        <v>244</v>
      </c>
      <c r="BN7" s="15">
        <v>1160</v>
      </c>
      <c r="BO7" s="15">
        <v>131</v>
      </c>
      <c r="BP7" s="15">
        <v>1029</v>
      </c>
      <c r="BQ7" s="15">
        <v>1524</v>
      </c>
      <c r="BR7" s="16">
        <v>75.5</v>
      </c>
      <c r="BS7" s="15">
        <v>1020</v>
      </c>
      <c r="BT7" s="15">
        <v>504</v>
      </c>
      <c r="BU7" s="15">
        <v>521</v>
      </c>
      <c r="BV7" s="15">
        <v>6</v>
      </c>
      <c r="BW7" s="15">
        <v>239</v>
      </c>
      <c r="BX7" s="15">
        <v>276</v>
      </c>
      <c r="BY7" s="15">
        <v>6</v>
      </c>
      <c r="BZ7" s="15">
        <v>1</v>
      </c>
      <c r="CA7" s="15">
        <v>171</v>
      </c>
      <c r="CB7" s="15">
        <v>0</v>
      </c>
      <c r="CC7" s="15">
        <v>11</v>
      </c>
      <c r="CD7" s="15">
        <v>56</v>
      </c>
      <c r="CE7" s="15">
        <v>92</v>
      </c>
      <c r="CF7" s="15">
        <v>10</v>
      </c>
      <c r="CG7" s="15">
        <v>15</v>
      </c>
      <c r="CH7" s="15">
        <v>0</v>
      </c>
      <c r="CI7" s="15">
        <v>0</v>
      </c>
      <c r="CJ7" s="15">
        <v>1</v>
      </c>
      <c r="CK7" s="15">
        <v>15</v>
      </c>
      <c r="CL7" s="15">
        <v>40</v>
      </c>
      <c r="CM7" s="15">
        <v>0</v>
      </c>
      <c r="CN7" s="15">
        <v>51</v>
      </c>
      <c r="CO7" s="15">
        <v>34</v>
      </c>
      <c r="CP7" s="15">
        <v>1</v>
      </c>
      <c r="CQ7" s="15">
        <v>17</v>
      </c>
      <c r="CR7" s="15">
        <v>0</v>
      </c>
      <c r="CS7" s="15">
        <v>0</v>
      </c>
      <c r="CT7" s="15">
        <v>0</v>
      </c>
      <c r="CU7" s="15">
        <v>2716</v>
      </c>
      <c r="CV7" s="15">
        <v>938</v>
      </c>
      <c r="CW7" s="15">
        <v>246</v>
      </c>
      <c r="CX7" s="15">
        <v>431</v>
      </c>
      <c r="CY7" s="15">
        <v>172</v>
      </c>
      <c r="CZ7" s="15">
        <v>835</v>
      </c>
      <c r="DA7" s="15">
        <v>94</v>
      </c>
    </row>
    <row r="8" spans="1:105" x14ac:dyDescent="0.25">
      <c r="A8" s="11" t="s">
        <v>389</v>
      </c>
      <c r="D8" s="3">
        <f t="shared" ref="D8:I8" si="0">SUM(D2:D7)</f>
        <v>155109857</v>
      </c>
      <c r="E8" s="3">
        <f t="shared" si="0"/>
        <v>18637</v>
      </c>
      <c r="F8" s="3">
        <f t="shared" si="0"/>
        <v>9545</v>
      </c>
      <c r="G8" s="3">
        <f t="shared" si="0"/>
        <v>9092</v>
      </c>
      <c r="H8" s="3">
        <f t="shared" si="0"/>
        <v>271</v>
      </c>
      <c r="I8" s="3">
        <f t="shared" si="0"/>
        <v>420</v>
      </c>
      <c r="J8" s="3">
        <f t="shared" ref="J8:BU8" si="1">SUM(J2:J7)</f>
        <v>623</v>
      </c>
      <c r="K8" s="3">
        <f t="shared" si="1"/>
        <v>1045</v>
      </c>
      <c r="L8" s="3">
        <f t="shared" si="1"/>
        <v>589</v>
      </c>
      <c r="M8" s="3">
        <f t="shared" si="1"/>
        <v>402</v>
      </c>
      <c r="N8" s="3">
        <f t="shared" si="1"/>
        <v>381</v>
      </c>
      <c r="O8" s="3">
        <f t="shared" si="1"/>
        <v>729</v>
      </c>
      <c r="P8" s="3">
        <f t="shared" si="1"/>
        <v>883</v>
      </c>
      <c r="Q8" s="3">
        <f t="shared" si="1"/>
        <v>902</v>
      </c>
      <c r="R8" s="3">
        <f t="shared" si="1"/>
        <v>987</v>
      </c>
      <c r="S8" s="3">
        <f t="shared" si="1"/>
        <v>1048</v>
      </c>
      <c r="T8" s="3">
        <f t="shared" si="1"/>
        <v>1138</v>
      </c>
      <c r="U8" s="3">
        <f t="shared" si="1"/>
        <v>1397</v>
      </c>
      <c r="V8" s="3">
        <f t="shared" si="1"/>
        <v>1463</v>
      </c>
      <c r="W8" s="3">
        <f t="shared" si="1"/>
        <v>1518</v>
      </c>
      <c r="X8" s="3">
        <f t="shared" si="1"/>
        <v>1680</v>
      </c>
      <c r="Y8" s="3">
        <f t="shared" si="1"/>
        <v>1286</v>
      </c>
      <c r="Z8" s="3">
        <f t="shared" si="1"/>
        <v>832</v>
      </c>
      <c r="AA8" s="3">
        <f t="shared" si="1"/>
        <v>679</v>
      </c>
      <c r="AB8" s="3">
        <f t="shared" si="1"/>
        <v>635</v>
      </c>
      <c r="AC8" s="3">
        <f t="shared" si="1"/>
        <v>15558</v>
      </c>
      <c r="AD8" s="3">
        <f t="shared" si="1"/>
        <v>4126</v>
      </c>
      <c r="AE8" s="3">
        <f t="shared" si="1"/>
        <v>11432</v>
      </c>
      <c r="AF8" s="3">
        <f t="shared" si="1"/>
        <v>543</v>
      </c>
      <c r="AG8" s="3">
        <f t="shared" si="1"/>
        <v>8794</v>
      </c>
      <c r="AH8" s="3">
        <f t="shared" si="1"/>
        <v>1322</v>
      </c>
      <c r="AI8" s="3">
        <f t="shared" si="1"/>
        <v>773</v>
      </c>
      <c r="AJ8" s="3">
        <f t="shared" si="1"/>
        <v>15658</v>
      </c>
      <c r="AK8" s="3">
        <f t="shared" si="1"/>
        <v>129996</v>
      </c>
      <c r="AL8" s="3">
        <f t="shared" si="1"/>
        <v>124446</v>
      </c>
      <c r="AM8" s="3">
        <f t="shared" si="1"/>
        <v>2872</v>
      </c>
      <c r="AN8" s="3">
        <f t="shared" si="1"/>
        <v>10349</v>
      </c>
      <c r="AO8" s="3">
        <f t="shared" si="1"/>
        <v>2437</v>
      </c>
      <c r="AP8" s="3">
        <f t="shared" si="1"/>
        <v>346786941</v>
      </c>
      <c r="AQ8" s="3">
        <f t="shared" si="1"/>
        <v>9807</v>
      </c>
      <c r="AR8" s="3">
        <f t="shared" si="1"/>
        <v>11.4</v>
      </c>
      <c r="AS8" s="3">
        <f t="shared" si="1"/>
        <v>250.39999999999998</v>
      </c>
      <c r="AT8" s="3">
        <f t="shared" si="1"/>
        <v>799</v>
      </c>
      <c r="AU8" s="3">
        <f t="shared" si="1"/>
        <v>241</v>
      </c>
      <c r="AV8" s="3">
        <f t="shared" si="1"/>
        <v>1696</v>
      </c>
      <c r="AW8" s="3">
        <f t="shared" si="1"/>
        <v>372</v>
      </c>
      <c r="AX8" s="3">
        <f t="shared" si="1"/>
        <v>740</v>
      </c>
      <c r="AY8" s="3">
        <f t="shared" si="1"/>
        <v>782</v>
      </c>
      <c r="AZ8" s="3">
        <f t="shared" si="1"/>
        <v>748</v>
      </c>
      <c r="BA8" s="3">
        <f t="shared" si="1"/>
        <v>4461</v>
      </c>
      <c r="BB8" s="3">
        <f t="shared" si="1"/>
        <v>3670</v>
      </c>
      <c r="BC8" s="3">
        <f t="shared" si="1"/>
        <v>7115</v>
      </c>
      <c r="BD8" s="3">
        <f t="shared" si="1"/>
        <v>2543</v>
      </c>
      <c r="BE8" s="3">
        <f t="shared" si="1"/>
        <v>149</v>
      </c>
      <c r="BF8" s="3">
        <f t="shared" si="1"/>
        <v>9787</v>
      </c>
      <c r="BG8" s="3">
        <f t="shared" si="1"/>
        <v>208043</v>
      </c>
      <c r="BH8" s="3">
        <f t="shared" si="1"/>
        <v>187211</v>
      </c>
      <c r="BI8" s="3">
        <f t="shared" si="1"/>
        <v>2557</v>
      </c>
      <c r="BJ8" s="3">
        <f t="shared" si="1"/>
        <v>5860</v>
      </c>
      <c r="BK8" s="3">
        <f t="shared" si="1"/>
        <v>1370</v>
      </c>
      <c r="BL8" s="3">
        <f t="shared" si="1"/>
        <v>342590805</v>
      </c>
      <c r="BM8" s="3">
        <f t="shared" si="1"/>
        <v>552</v>
      </c>
      <c r="BN8" s="3">
        <f t="shared" si="1"/>
        <v>6566</v>
      </c>
      <c r="BO8" s="3">
        <f t="shared" si="1"/>
        <v>768</v>
      </c>
      <c r="BP8" s="3">
        <f t="shared" si="1"/>
        <v>5798</v>
      </c>
      <c r="BQ8" s="3">
        <f t="shared" si="1"/>
        <v>10625</v>
      </c>
      <c r="BR8" s="3">
        <f t="shared" si="1"/>
        <v>470</v>
      </c>
      <c r="BS8" s="3">
        <f t="shared" si="1"/>
        <v>6626</v>
      </c>
      <c r="BT8" s="3">
        <f t="shared" si="1"/>
        <v>3999</v>
      </c>
      <c r="BU8" s="3">
        <f t="shared" si="1"/>
        <v>7004</v>
      </c>
      <c r="BV8" s="3">
        <f t="shared" ref="BV8:DA8" si="2">SUM(BV2:BV7)</f>
        <v>56</v>
      </c>
      <c r="BW8" s="3">
        <f t="shared" si="2"/>
        <v>1773</v>
      </c>
      <c r="BX8" s="3">
        <f t="shared" si="2"/>
        <v>5175</v>
      </c>
      <c r="BY8" s="3">
        <f t="shared" si="2"/>
        <v>56</v>
      </c>
      <c r="BZ8" s="3">
        <f t="shared" si="2"/>
        <v>1</v>
      </c>
      <c r="CA8" s="3">
        <f t="shared" si="2"/>
        <v>1257</v>
      </c>
      <c r="CB8" s="3">
        <f t="shared" si="2"/>
        <v>11</v>
      </c>
      <c r="CC8" s="3">
        <f t="shared" si="2"/>
        <v>29</v>
      </c>
      <c r="CD8" s="3">
        <f t="shared" si="2"/>
        <v>475</v>
      </c>
      <c r="CE8" s="3">
        <f t="shared" si="2"/>
        <v>969</v>
      </c>
      <c r="CF8" s="3">
        <f t="shared" si="2"/>
        <v>210</v>
      </c>
      <c r="CG8" s="3">
        <f t="shared" si="2"/>
        <v>389</v>
      </c>
      <c r="CH8" s="3">
        <f t="shared" si="2"/>
        <v>33</v>
      </c>
      <c r="CI8" s="3">
        <f t="shared" si="2"/>
        <v>22</v>
      </c>
      <c r="CJ8" s="3">
        <f t="shared" si="2"/>
        <v>11</v>
      </c>
      <c r="CK8" s="3">
        <f t="shared" si="2"/>
        <v>328</v>
      </c>
      <c r="CL8" s="3">
        <f t="shared" si="2"/>
        <v>488</v>
      </c>
      <c r="CM8" s="3">
        <f t="shared" si="2"/>
        <v>163</v>
      </c>
      <c r="CN8" s="3">
        <f t="shared" si="2"/>
        <v>316</v>
      </c>
      <c r="CO8" s="3">
        <f t="shared" si="2"/>
        <v>1996</v>
      </c>
      <c r="CP8" s="3">
        <f t="shared" si="2"/>
        <v>43</v>
      </c>
      <c r="CQ8" s="3">
        <f t="shared" si="2"/>
        <v>207</v>
      </c>
      <c r="CR8" s="3">
        <f t="shared" si="2"/>
        <v>0</v>
      </c>
      <c r="CS8" s="3">
        <f t="shared" si="2"/>
        <v>0</v>
      </c>
      <c r="CT8" s="3">
        <f t="shared" si="2"/>
        <v>0</v>
      </c>
      <c r="CU8" s="3">
        <f t="shared" si="2"/>
        <v>18808</v>
      </c>
      <c r="CV8" s="3">
        <f t="shared" si="2"/>
        <v>6950</v>
      </c>
      <c r="CW8" s="3">
        <f t="shared" si="2"/>
        <v>1423</v>
      </c>
      <c r="CX8" s="3">
        <f t="shared" si="2"/>
        <v>2545</v>
      </c>
      <c r="CY8" s="3">
        <f t="shared" si="2"/>
        <v>1075</v>
      </c>
      <c r="CZ8" s="3">
        <f t="shared" si="2"/>
        <v>6319</v>
      </c>
      <c r="DA8" s="3">
        <f t="shared" si="2"/>
        <v>496</v>
      </c>
    </row>
    <row r="9" spans="1:105" x14ac:dyDescent="0.25">
      <c r="A9" s="11" t="s">
        <v>408</v>
      </c>
      <c r="F9" s="4">
        <f>F8/E8*100</f>
        <v>51.215324354778126</v>
      </c>
      <c r="G9" s="4">
        <f>G8/E8*100</f>
        <v>48.784675645221867</v>
      </c>
      <c r="H9" s="4">
        <f>H8/6</f>
        <v>45.166666666666664</v>
      </c>
      <c r="M9" s="3">
        <f>SUM(I8:M8)</f>
        <v>3079</v>
      </c>
      <c r="W9" s="3">
        <f>SUM(N8:W8)</f>
        <v>10446</v>
      </c>
      <c r="AB9" s="3">
        <f>SUM(X8:AB8)</f>
        <v>5112</v>
      </c>
      <c r="AK9">
        <f>AK8/6</f>
        <v>21666</v>
      </c>
      <c r="AP9" s="3">
        <f>AP8/6</f>
        <v>57797823.5</v>
      </c>
      <c r="AR9">
        <f>AR8/6</f>
        <v>1.9000000000000001</v>
      </c>
      <c r="AS9" s="4">
        <f>AS8/6</f>
        <v>41.733333333333327</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17"/>
  <sheetViews>
    <sheetView workbookViewId="0">
      <pane xSplit="1" ySplit="1" topLeftCell="CU2" activePane="bottomRight" state="frozen"/>
      <selection pane="topRight" activeCell="B1" sqref="B1"/>
      <selection pane="bottomLeft" activeCell="A2" sqref="A2"/>
      <selection pane="bottomRight" activeCell="CW16" sqref="CW16"/>
    </sheetView>
  </sheetViews>
  <sheetFormatPr defaultRowHeight="15" x14ac:dyDescent="0.25"/>
  <cols>
    <col min="1" max="1" width="40.7109375" customWidth="1"/>
    <col min="2" max="2" width="24.140625" customWidth="1"/>
    <col min="3" max="3" width="24" customWidth="1"/>
    <col min="4" max="4" width="28.85546875" customWidth="1"/>
    <col min="5" max="5" width="28.7109375" customWidth="1"/>
    <col min="6" max="6" width="17.85546875" customWidth="1"/>
    <col min="7" max="7" width="18.7109375" customWidth="1"/>
    <col min="8" max="8" width="30.7109375" customWidth="1"/>
    <col min="9" max="10" width="22.85546875" customWidth="1"/>
    <col min="11" max="11" width="23.85546875" customWidth="1"/>
    <col min="12" max="27" width="24.85546875" customWidth="1"/>
    <col min="28" max="28" width="30" customWidth="1"/>
    <col min="29" max="29" width="38.7109375" customWidth="1"/>
    <col min="30" max="30" width="34.7109375" customWidth="1"/>
    <col min="31" max="31" width="30.42578125" customWidth="1"/>
    <col min="32" max="32" width="41.140625" customWidth="1"/>
    <col min="33" max="35" width="40.7109375" customWidth="1"/>
    <col min="36" max="36" width="38.7109375" customWidth="1"/>
    <col min="37" max="37" width="31.85546875" customWidth="1"/>
    <col min="38" max="38" width="35.5703125" customWidth="1"/>
    <col min="39" max="41" width="40.7109375" customWidth="1"/>
    <col min="42" max="42" width="39.5703125" customWidth="1"/>
    <col min="43" max="43" width="28.140625" customWidth="1"/>
    <col min="44" max="44" width="30.5703125" customWidth="1"/>
    <col min="45" max="45" width="24.28515625" customWidth="1"/>
    <col min="46" max="46" width="39.140625" customWidth="1"/>
    <col min="47" max="47" width="40.7109375" customWidth="1"/>
    <col min="48" max="48" width="23.85546875" customWidth="1"/>
    <col min="49" max="49" width="32.7109375" customWidth="1"/>
    <col min="50" max="50" width="41.7109375" customWidth="1"/>
    <col min="51" max="51" width="37.85546875" customWidth="1"/>
    <col min="52" max="52" width="37.7109375" customWidth="1"/>
    <col min="53" max="53" width="28.28515625" customWidth="1"/>
    <col min="54" max="54" width="30.5703125" customWidth="1"/>
    <col min="55" max="57" width="40.7109375" customWidth="1"/>
    <col min="58" max="58" width="28.28515625" customWidth="1"/>
    <col min="59" max="59" width="30.7109375" customWidth="1"/>
    <col min="60" max="60" width="34.42578125" customWidth="1"/>
    <col min="61" max="63" width="40.7109375" customWidth="1"/>
    <col min="64" max="64" width="38.42578125" customWidth="1"/>
    <col min="65" max="65" width="30.140625" customWidth="1"/>
    <col min="66" max="66" width="32.28515625" customWidth="1"/>
    <col min="67" max="67" width="37.140625" customWidth="1"/>
    <col min="68" max="68" width="36.85546875" customWidth="1"/>
    <col min="69" max="69" width="19.7109375" customWidth="1"/>
    <col min="70" max="70" width="34.28515625" customWidth="1"/>
    <col min="71" max="71" width="26.85546875" customWidth="1"/>
    <col min="72" max="72" width="28.5703125" customWidth="1"/>
    <col min="73" max="73" width="29.140625" customWidth="1"/>
    <col min="74" max="74" width="34" customWidth="1"/>
    <col min="75" max="75" width="31" customWidth="1"/>
    <col min="76" max="76" width="31.28515625" customWidth="1"/>
    <col min="77" max="77" width="40.7109375" customWidth="1"/>
    <col min="78" max="78" width="36.7109375" customWidth="1"/>
    <col min="79" max="79" width="22.42578125" customWidth="1"/>
    <col min="80" max="81" width="40.7109375" customWidth="1"/>
    <col min="82" max="82" width="26.28515625" customWidth="1"/>
    <col min="83" max="83" width="40.7109375" customWidth="1"/>
    <col min="84" max="84" width="32.85546875" customWidth="1"/>
    <col min="85" max="85" width="40.7109375" customWidth="1"/>
    <col min="86" max="86" width="33.7109375" customWidth="1"/>
    <col min="87" max="87" width="40" customWidth="1"/>
    <col min="88" max="88" width="33.5703125" customWidth="1"/>
    <col min="89" max="89" width="40.7109375" customWidth="1"/>
    <col min="90" max="90" width="41.5703125" customWidth="1"/>
    <col min="91" max="91" width="40.7109375" customWidth="1"/>
    <col min="92" max="92" width="21.42578125" customWidth="1"/>
    <col min="93" max="93" width="37.5703125" customWidth="1"/>
    <col min="94" max="94" width="36" customWidth="1"/>
    <col min="95" max="95" width="32.140625" customWidth="1"/>
    <col min="96" max="97" width="40.7109375" customWidth="1"/>
    <col min="98" max="98" width="32" customWidth="1"/>
    <col min="99" max="99" width="28.5703125" customWidth="1"/>
    <col min="100" max="100" width="19.5703125" customWidth="1"/>
    <col min="101" max="101" width="21.140625" customWidth="1"/>
    <col min="102" max="102" width="30.28515625" customWidth="1"/>
    <col min="103" max="104" width="21.5703125" customWidth="1"/>
    <col min="105" max="105" width="16.85546875" customWidth="1"/>
    <col min="106" max="108" width="9.140625" customWidth="1"/>
  </cols>
  <sheetData>
    <row r="1" spans="1:105" x14ac:dyDescent="0.25">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row>
    <row r="2" spans="1:105" x14ac:dyDescent="0.25">
      <c r="A2" s="2" t="s">
        <v>111</v>
      </c>
      <c r="B2" s="3">
        <v>483674</v>
      </c>
      <c r="C2" s="3">
        <v>6754954</v>
      </c>
      <c r="D2" s="3">
        <v>13970907</v>
      </c>
      <c r="E2" s="3">
        <v>304</v>
      </c>
      <c r="F2" s="3">
        <v>154</v>
      </c>
      <c r="G2" s="3">
        <v>150</v>
      </c>
      <c r="H2" s="3">
        <v>45</v>
      </c>
      <c r="I2" s="3">
        <v>8</v>
      </c>
      <c r="J2" s="3">
        <v>6</v>
      </c>
      <c r="K2" s="3">
        <v>24</v>
      </c>
      <c r="L2" s="3">
        <v>13</v>
      </c>
      <c r="M2" s="3">
        <v>7</v>
      </c>
      <c r="N2" s="3">
        <v>7</v>
      </c>
      <c r="O2" s="3">
        <v>13</v>
      </c>
      <c r="P2" s="3">
        <v>7</v>
      </c>
      <c r="Q2" s="3">
        <v>5</v>
      </c>
      <c r="R2" s="3">
        <v>19</v>
      </c>
      <c r="S2" s="3">
        <v>18</v>
      </c>
      <c r="T2" s="3">
        <v>25</v>
      </c>
      <c r="U2" s="3">
        <v>33</v>
      </c>
      <c r="V2" s="3">
        <v>24</v>
      </c>
      <c r="W2" s="3">
        <v>29</v>
      </c>
      <c r="X2" s="3">
        <v>30</v>
      </c>
      <c r="Y2" s="3">
        <v>13</v>
      </c>
      <c r="Z2" s="3">
        <v>8</v>
      </c>
      <c r="AA2" s="3">
        <v>12</v>
      </c>
      <c r="AB2" s="3">
        <v>3</v>
      </c>
      <c r="AC2" s="3">
        <v>246</v>
      </c>
      <c r="AD2" s="3">
        <v>46</v>
      </c>
      <c r="AE2" s="3">
        <v>200</v>
      </c>
      <c r="AF2" s="3">
        <v>5</v>
      </c>
      <c r="AG2" s="3">
        <v>154</v>
      </c>
      <c r="AH2" s="3">
        <v>24</v>
      </c>
      <c r="AI2" s="3">
        <v>17</v>
      </c>
      <c r="AJ2" s="3">
        <v>256</v>
      </c>
      <c r="AK2" s="3">
        <v>24273</v>
      </c>
      <c r="AL2" s="3">
        <v>21424</v>
      </c>
      <c r="AM2" s="3">
        <v>45</v>
      </c>
      <c r="AN2" s="3">
        <v>150</v>
      </c>
      <c r="AO2" s="3">
        <v>61</v>
      </c>
      <c r="AP2" s="3">
        <v>6213880</v>
      </c>
      <c r="AQ2" s="3">
        <v>134</v>
      </c>
      <c r="AR2" s="4">
        <v>2.2999999999999998</v>
      </c>
      <c r="AS2" s="4">
        <v>51.7</v>
      </c>
      <c r="AT2" s="3">
        <v>3</v>
      </c>
      <c r="AU2" s="3">
        <v>3</v>
      </c>
      <c r="AV2" s="3">
        <v>28</v>
      </c>
      <c r="AW2" s="3">
        <v>5</v>
      </c>
      <c r="AX2" s="3">
        <v>9</v>
      </c>
      <c r="AY2" s="3">
        <v>17</v>
      </c>
      <c r="AZ2" s="3">
        <v>14</v>
      </c>
      <c r="BA2" s="3">
        <v>57</v>
      </c>
      <c r="BB2" s="3">
        <v>49</v>
      </c>
      <c r="BC2" s="3">
        <v>130</v>
      </c>
      <c r="BD2" s="3">
        <v>0</v>
      </c>
      <c r="BE2" s="3">
        <v>4</v>
      </c>
      <c r="BF2" s="3">
        <v>137</v>
      </c>
      <c r="BG2" s="3">
        <v>45723</v>
      </c>
      <c r="BH2" s="3">
        <v>43297</v>
      </c>
      <c r="BI2" s="3">
        <v>23</v>
      </c>
      <c r="BJ2" s="3">
        <v>81</v>
      </c>
      <c r="BK2" s="3">
        <v>33</v>
      </c>
      <c r="BL2" s="3">
        <v>6264068</v>
      </c>
      <c r="BM2" s="3">
        <v>87</v>
      </c>
      <c r="BN2" s="3">
        <v>166</v>
      </c>
      <c r="BO2" s="3">
        <v>8</v>
      </c>
      <c r="BP2" s="3">
        <v>158</v>
      </c>
      <c r="BQ2" s="3">
        <v>148</v>
      </c>
      <c r="BR2" s="4">
        <v>113.9</v>
      </c>
      <c r="BS2" s="3">
        <v>148</v>
      </c>
      <c r="BT2" s="3">
        <v>0</v>
      </c>
      <c r="BU2" s="3">
        <v>13</v>
      </c>
      <c r="BV2" s="3">
        <v>3</v>
      </c>
      <c r="BW2" s="3">
        <v>2</v>
      </c>
      <c r="BX2" s="3">
        <v>8</v>
      </c>
      <c r="BY2" s="3">
        <v>3</v>
      </c>
      <c r="BZ2" s="3">
        <v>0</v>
      </c>
      <c r="CA2" s="3">
        <v>0</v>
      </c>
      <c r="CB2" s="3">
        <v>0</v>
      </c>
      <c r="CC2" s="3">
        <v>0</v>
      </c>
      <c r="CD2" s="3">
        <v>2</v>
      </c>
      <c r="CE2" s="3">
        <v>4</v>
      </c>
      <c r="CF2" s="3">
        <v>2</v>
      </c>
      <c r="CG2" s="3">
        <v>0</v>
      </c>
      <c r="CH2" s="3">
        <v>0</v>
      </c>
      <c r="CI2" s="3">
        <v>1</v>
      </c>
      <c r="CJ2" s="3">
        <v>0</v>
      </c>
      <c r="CK2" s="3">
        <v>0</v>
      </c>
      <c r="CL2" s="3">
        <v>0</v>
      </c>
      <c r="CM2" s="3">
        <v>0</v>
      </c>
      <c r="CN2" s="3">
        <v>0</v>
      </c>
      <c r="CO2" s="3">
        <v>1</v>
      </c>
      <c r="CP2" s="3">
        <v>0</v>
      </c>
      <c r="CQ2" s="3">
        <v>0</v>
      </c>
      <c r="CR2" s="3">
        <v>0</v>
      </c>
      <c r="CS2" s="3">
        <v>0</v>
      </c>
      <c r="CT2" s="3">
        <v>0</v>
      </c>
      <c r="CU2" s="3">
        <v>326</v>
      </c>
      <c r="CV2" s="3">
        <v>134</v>
      </c>
      <c r="CW2" s="3">
        <v>26</v>
      </c>
      <c r="CX2" s="3">
        <v>58</v>
      </c>
      <c r="CY2" s="3">
        <v>21</v>
      </c>
      <c r="CZ2" s="3">
        <v>82</v>
      </c>
      <c r="DA2" s="3">
        <v>5</v>
      </c>
    </row>
    <row r="3" spans="1:105" x14ac:dyDescent="0.25">
      <c r="A3" s="2" t="s">
        <v>112</v>
      </c>
      <c r="B3" s="3">
        <v>487278</v>
      </c>
      <c r="C3" s="3">
        <v>6753444</v>
      </c>
      <c r="D3" s="3">
        <v>16749698</v>
      </c>
      <c r="E3" s="3">
        <v>3819</v>
      </c>
      <c r="F3" s="3">
        <v>1912</v>
      </c>
      <c r="G3" s="3">
        <v>1907</v>
      </c>
      <c r="H3" s="3">
        <v>40</v>
      </c>
      <c r="I3" s="3">
        <v>143</v>
      </c>
      <c r="J3" s="3">
        <v>206</v>
      </c>
      <c r="K3" s="3">
        <v>344</v>
      </c>
      <c r="L3" s="3">
        <v>152</v>
      </c>
      <c r="M3" s="3">
        <v>85</v>
      </c>
      <c r="N3" s="3">
        <v>80</v>
      </c>
      <c r="O3" s="3">
        <v>146</v>
      </c>
      <c r="P3" s="3">
        <v>167</v>
      </c>
      <c r="Q3" s="3">
        <v>233</v>
      </c>
      <c r="R3" s="3">
        <v>280</v>
      </c>
      <c r="S3" s="3">
        <v>275</v>
      </c>
      <c r="T3" s="3">
        <v>259</v>
      </c>
      <c r="U3" s="3">
        <v>268</v>
      </c>
      <c r="V3" s="3">
        <v>264</v>
      </c>
      <c r="W3" s="3">
        <v>256</v>
      </c>
      <c r="X3" s="3">
        <v>240</v>
      </c>
      <c r="Y3" s="3">
        <v>187</v>
      </c>
      <c r="Z3" s="3">
        <v>103</v>
      </c>
      <c r="AA3" s="3">
        <v>64</v>
      </c>
      <c r="AB3" s="3">
        <v>67</v>
      </c>
      <c r="AC3" s="3">
        <v>2889</v>
      </c>
      <c r="AD3" s="3">
        <v>560</v>
      </c>
      <c r="AE3" s="3">
        <v>2329</v>
      </c>
      <c r="AF3" s="3">
        <v>92</v>
      </c>
      <c r="AG3" s="3">
        <v>1598</v>
      </c>
      <c r="AH3" s="3">
        <v>383</v>
      </c>
      <c r="AI3" s="3">
        <v>256</v>
      </c>
      <c r="AJ3" s="3">
        <v>2850</v>
      </c>
      <c r="AK3" s="3">
        <v>24765</v>
      </c>
      <c r="AL3" s="3">
        <v>23580</v>
      </c>
      <c r="AM3" s="3">
        <v>408</v>
      </c>
      <c r="AN3" s="3">
        <v>1779</v>
      </c>
      <c r="AO3" s="3">
        <v>663</v>
      </c>
      <c r="AP3" s="3">
        <v>70578915</v>
      </c>
      <c r="AQ3" s="3">
        <v>1661</v>
      </c>
      <c r="AR3" s="4">
        <v>2.2999999999999998</v>
      </c>
      <c r="AS3" s="4">
        <v>43.3</v>
      </c>
      <c r="AT3" s="3">
        <v>98</v>
      </c>
      <c r="AU3" s="3">
        <v>61</v>
      </c>
      <c r="AV3" s="3">
        <v>493</v>
      </c>
      <c r="AW3" s="3">
        <v>126</v>
      </c>
      <c r="AX3" s="3">
        <v>241</v>
      </c>
      <c r="AY3" s="3">
        <v>244</v>
      </c>
      <c r="AZ3" s="3">
        <v>192</v>
      </c>
      <c r="BA3" s="3">
        <v>748</v>
      </c>
      <c r="BB3" s="3">
        <v>426</v>
      </c>
      <c r="BC3" s="3">
        <v>1275</v>
      </c>
      <c r="BD3" s="3">
        <v>365</v>
      </c>
      <c r="BE3" s="3">
        <v>21</v>
      </c>
      <c r="BF3" s="3">
        <v>1666</v>
      </c>
      <c r="BG3" s="3">
        <v>42094</v>
      </c>
      <c r="BH3" s="3">
        <v>37839</v>
      </c>
      <c r="BI3" s="3">
        <v>278</v>
      </c>
      <c r="BJ3" s="3">
        <v>1064</v>
      </c>
      <c r="BK3" s="3">
        <v>324</v>
      </c>
      <c r="BL3" s="3">
        <v>70128325</v>
      </c>
      <c r="BM3" s="3">
        <v>73</v>
      </c>
      <c r="BN3" s="3">
        <v>1172</v>
      </c>
      <c r="BO3" s="3">
        <v>119</v>
      </c>
      <c r="BP3" s="3">
        <v>1053</v>
      </c>
      <c r="BQ3" s="3">
        <v>1763</v>
      </c>
      <c r="BR3" s="4">
        <v>95.6</v>
      </c>
      <c r="BS3" s="3">
        <v>1553</v>
      </c>
      <c r="BT3" s="3">
        <v>210</v>
      </c>
      <c r="BU3" s="3">
        <v>520</v>
      </c>
      <c r="BV3" s="3">
        <v>8</v>
      </c>
      <c r="BW3" s="3">
        <v>147</v>
      </c>
      <c r="BX3" s="3">
        <v>365</v>
      </c>
      <c r="BY3" s="3">
        <v>8</v>
      </c>
      <c r="BZ3" s="3">
        <v>0</v>
      </c>
      <c r="CA3" s="3">
        <v>78</v>
      </c>
      <c r="CB3" s="3">
        <v>1</v>
      </c>
      <c r="CC3" s="3">
        <v>0</v>
      </c>
      <c r="CD3" s="3">
        <v>68</v>
      </c>
      <c r="CE3" s="3">
        <v>102</v>
      </c>
      <c r="CF3" s="3">
        <v>34</v>
      </c>
      <c r="CG3" s="3">
        <v>10</v>
      </c>
      <c r="CH3" s="3">
        <v>0</v>
      </c>
      <c r="CI3" s="3">
        <v>1</v>
      </c>
      <c r="CJ3" s="3">
        <v>1</v>
      </c>
      <c r="CK3" s="3">
        <v>4</v>
      </c>
      <c r="CL3" s="3">
        <v>6</v>
      </c>
      <c r="CM3" s="3">
        <v>0</v>
      </c>
      <c r="CN3" s="3">
        <v>46</v>
      </c>
      <c r="CO3" s="3">
        <v>153</v>
      </c>
      <c r="CP3" s="3">
        <v>2</v>
      </c>
      <c r="CQ3" s="3">
        <v>6</v>
      </c>
      <c r="CR3" s="3">
        <v>0</v>
      </c>
      <c r="CS3" s="3">
        <v>0</v>
      </c>
      <c r="CT3" s="3">
        <v>0</v>
      </c>
      <c r="CU3" s="3">
        <v>3790</v>
      </c>
      <c r="CV3" s="3">
        <v>1675</v>
      </c>
      <c r="CW3" s="3">
        <v>204</v>
      </c>
      <c r="CX3" s="3">
        <v>801</v>
      </c>
      <c r="CY3" s="3">
        <v>234</v>
      </c>
      <c r="CZ3" s="3">
        <v>799</v>
      </c>
      <c r="DA3" s="3">
        <v>77</v>
      </c>
    </row>
    <row r="4" spans="1:105" x14ac:dyDescent="0.25">
      <c r="A4" s="2" t="s">
        <v>113</v>
      </c>
      <c r="B4" s="3">
        <v>491179</v>
      </c>
      <c r="C4" s="3">
        <v>6759111</v>
      </c>
      <c r="D4" s="3">
        <v>110727737</v>
      </c>
      <c r="E4" s="3">
        <v>2714</v>
      </c>
      <c r="F4" s="3">
        <v>1393</v>
      </c>
      <c r="G4" s="3">
        <v>1321</v>
      </c>
      <c r="H4" s="3">
        <v>45</v>
      </c>
      <c r="I4" s="3">
        <v>71</v>
      </c>
      <c r="J4" s="3">
        <v>109</v>
      </c>
      <c r="K4" s="3">
        <v>233</v>
      </c>
      <c r="L4" s="3">
        <v>114</v>
      </c>
      <c r="M4" s="3">
        <v>67</v>
      </c>
      <c r="N4" s="3">
        <v>66</v>
      </c>
      <c r="O4" s="3">
        <v>81</v>
      </c>
      <c r="P4" s="3">
        <v>77</v>
      </c>
      <c r="Q4" s="3">
        <v>125</v>
      </c>
      <c r="R4" s="3">
        <v>154</v>
      </c>
      <c r="S4" s="3">
        <v>193</v>
      </c>
      <c r="T4" s="3">
        <v>166</v>
      </c>
      <c r="U4" s="3">
        <v>196</v>
      </c>
      <c r="V4" s="3">
        <v>187</v>
      </c>
      <c r="W4" s="3">
        <v>178</v>
      </c>
      <c r="X4" s="3">
        <v>172</v>
      </c>
      <c r="Y4" s="3">
        <v>171</v>
      </c>
      <c r="Z4" s="3">
        <v>122</v>
      </c>
      <c r="AA4" s="3">
        <v>92</v>
      </c>
      <c r="AB4" s="3">
        <v>140</v>
      </c>
      <c r="AC4" s="3">
        <v>2120</v>
      </c>
      <c r="AD4" s="3">
        <v>574</v>
      </c>
      <c r="AE4" s="3">
        <v>1546</v>
      </c>
      <c r="AF4" s="3">
        <v>82</v>
      </c>
      <c r="AG4" s="3">
        <v>1055</v>
      </c>
      <c r="AH4" s="3">
        <v>229</v>
      </c>
      <c r="AI4" s="3">
        <v>180</v>
      </c>
      <c r="AJ4" s="3">
        <v>2148</v>
      </c>
      <c r="AK4" s="3">
        <v>23577</v>
      </c>
      <c r="AL4" s="3">
        <v>21441</v>
      </c>
      <c r="AM4" s="3">
        <v>386</v>
      </c>
      <c r="AN4" s="3">
        <v>1298</v>
      </c>
      <c r="AO4" s="3">
        <v>464</v>
      </c>
      <c r="AP4" s="3">
        <v>50643635</v>
      </c>
      <c r="AQ4" s="3">
        <v>1184</v>
      </c>
      <c r="AR4" s="4">
        <v>2.2000000000000002</v>
      </c>
      <c r="AS4" s="4">
        <v>44.1</v>
      </c>
      <c r="AT4" s="3">
        <v>39</v>
      </c>
      <c r="AU4" s="3">
        <v>19</v>
      </c>
      <c r="AV4" s="3">
        <v>326</v>
      </c>
      <c r="AW4" s="3">
        <v>60</v>
      </c>
      <c r="AX4" s="3">
        <v>126</v>
      </c>
      <c r="AY4" s="3">
        <v>170</v>
      </c>
      <c r="AZ4" s="3">
        <v>141</v>
      </c>
      <c r="BA4" s="3">
        <v>393</v>
      </c>
      <c r="BB4" s="3">
        <v>468</v>
      </c>
      <c r="BC4" s="3">
        <v>872</v>
      </c>
      <c r="BD4" s="3">
        <v>288</v>
      </c>
      <c r="BE4" s="3">
        <v>24</v>
      </c>
      <c r="BF4" s="3">
        <v>1196</v>
      </c>
      <c r="BG4" s="3">
        <v>41287</v>
      </c>
      <c r="BH4" s="3">
        <v>36246</v>
      </c>
      <c r="BI4" s="3">
        <v>276</v>
      </c>
      <c r="BJ4" s="3">
        <v>704</v>
      </c>
      <c r="BK4" s="3">
        <v>216</v>
      </c>
      <c r="BL4" s="3">
        <v>49378983</v>
      </c>
      <c r="BM4" s="3">
        <v>257</v>
      </c>
      <c r="BN4" s="3">
        <v>932</v>
      </c>
      <c r="BO4" s="3">
        <v>98</v>
      </c>
      <c r="BP4" s="3">
        <v>834</v>
      </c>
      <c r="BQ4" s="3">
        <v>1250</v>
      </c>
      <c r="BR4" s="4">
        <v>97.4</v>
      </c>
      <c r="BS4" s="3">
        <v>1018</v>
      </c>
      <c r="BT4" s="3">
        <v>232</v>
      </c>
      <c r="BU4" s="3">
        <v>797</v>
      </c>
      <c r="BV4" s="3">
        <v>35</v>
      </c>
      <c r="BW4" s="3">
        <v>61</v>
      </c>
      <c r="BX4" s="3">
        <v>701</v>
      </c>
      <c r="BY4" s="3">
        <v>35</v>
      </c>
      <c r="BZ4" s="3">
        <v>0</v>
      </c>
      <c r="CA4" s="3">
        <v>16</v>
      </c>
      <c r="CB4" s="3">
        <v>0</v>
      </c>
      <c r="CC4" s="3">
        <v>0</v>
      </c>
      <c r="CD4" s="3">
        <v>45</v>
      </c>
      <c r="CE4" s="3">
        <v>38</v>
      </c>
      <c r="CF4" s="3">
        <v>34</v>
      </c>
      <c r="CG4" s="3">
        <v>31</v>
      </c>
      <c r="CH4" s="3">
        <v>5</v>
      </c>
      <c r="CI4" s="3">
        <v>1</v>
      </c>
      <c r="CJ4" s="3">
        <v>0</v>
      </c>
      <c r="CK4" s="3">
        <v>9</v>
      </c>
      <c r="CL4" s="3">
        <v>7</v>
      </c>
      <c r="CM4" s="3">
        <v>127</v>
      </c>
      <c r="CN4" s="3">
        <v>70</v>
      </c>
      <c r="CO4" s="3">
        <v>330</v>
      </c>
      <c r="CP4" s="3">
        <v>5</v>
      </c>
      <c r="CQ4" s="3">
        <v>44</v>
      </c>
      <c r="CR4" s="3">
        <v>0</v>
      </c>
      <c r="CS4" s="3">
        <v>0</v>
      </c>
      <c r="CT4" s="3">
        <v>0</v>
      </c>
      <c r="CU4" s="3">
        <v>2769</v>
      </c>
      <c r="CV4" s="3">
        <v>1043</v>
      </c>
      <c r="CW4" s="3">
        <v>132</v>
      </c>
      <c r="CX4" s="3">
        <v>513</v>
      </c>
      <c r="CY4" s="3">
        <v>166</v>
      </c>
      <c r="CZ4" s="3">
        <v>853</v>
      </c>
      <c r="DA4" s="3">
        <v>62</v>
      </c>
    </row>
    <row r="5" spans="1:105" x14ac:dyDescent="0.25">
      <c r="A5" s="2" t="s">
        <v>114</v>
      </c>
      <c r="B5" s="3">
        <v>496769</v>
      </c>
      <c r="C5" s="3">
        <v>6750985</v>
      </c>
      <c r="D5" s="3">
        <v>80276581</v>
      </c>
      <c r="E5" s="3">
        <v>839</v>
      </c>
      <c r="F5" s="3">
        <v>391</v>
      </c>
      <c r="G5" s="3">
        <v>448</v>
      </c>
      <c r="H5" s="3">
        <v>45</v>
      </c>
      <c r="I5" s="3">
        <v>11</v>
      </c>
      <c r="J5" s="3">
        <v>42</v>
      </c>
      <c r="K5" s="3">
        <v>53</v>
      </c>
      <c r="L5" s="3">
        <v>32</v>
      </c>
      <c r="M5" s="3">
        <v>19</v>
      </c>
      <c r="N5" s="3">
        <v>18</v>
      </c>
      <c r="O5" s="3">
        <v>30</v>
      </c>
      <c r="P5" s="3">
        <v>33</v>
      </c>
      <c r="Q5" s="3">
        <v>42</v>
      </c>
      <c r="R5" s="3">
        <v>39</v>
      </c>
      <c r="S5" s="3">
        <v>56</v>
      </c>
      <c r="T5" s="3">
        <v>54</v>
      </c>
      <c r="U5" s="3">
        <v>68</v>
      </c>
      <c r="V5" s="3">
        <v>59</v>
      </c>
      <c r="W5" s="3">
        <v>68</v>
      </c>
      <c r="X5" s="3">
        <v>71</v>
      </c>
      <c r="Y5" s="3">
        <v>65</v>
      </c>
      <c r="Z5" s="3">
        <v>42</v>
      </c>
      <c r="AA5" s="3">
        <v>20</v>
      </c>
      <c r="AB5" s="3">
        <v>17</v>
      </c>
      <c r="AC5" s="3">
        <v>682</v>
      </c>
      <c r="AD5" s="3">
        <v>183</v>
      </c>
      <c r="AE5" s="3">
        <v>499</v>
      </c>
      <c r="AF5" s="3">
        <v>25</v>
      </c>
      <c r="AG5" s="3">
        <v>384</v>
      </c>
      <c r="AH5" s="3">
        <v>58</v>
      </c>
      <c r="AI5" s="3">
        <v>32</v>
      </c>
      <c r="AJ5" s="3">
        <v>708</v>
      </c>
      <c r="AK5" s="3">
        <v>22364</v>
      </c>
      <c r="AL5" s="3">
        <v>21706</v>
      </c>
      <c r="AM5" s="3">
        <v>154</v>
      </c>
      <c r="AN5" s="3">
        <v>431</v>
      </c>
      <c r="AO5" s="3">
        <v>123</v>
      </c>
      <c r="AP5" s="3">
        <v>15833564</v>
      </c>
      <c r="AQ5" s="3">
        <v>371</v>
      </c>
      <c r="AR5" s="4">
        <v>2.2999999999999998</v>
      </c>
      <c r="AS5" s="4">
        <v>49.4</v>
      </c>
      <c r="AT5" s="3">
        <v>13</v>
      </c>
      <c r="AU5" s="3">
        <v>9</v>
      </c>
      <c r="AV5" s="3">
        <v>83</v>
      </c>
      <c r="AW5" s="3">
        <v>11</v>
      </c>
      <c r="AX5" s="3">
        <v>38</v>
      </c>
      <c r="AY5" s="3">
        <v>40</v>
      </c>
      <c r="AZ5" s="3">
        <v>43</v>
      </c>
      <c r="BA5" s="3">
        <v>140</v>
      </c>
      <c r="BB5" s="3">
        <v>150</v>
      </c>
      <c r="BC5" s="3">
        <v>343</v>
      </c>
      <c r="BD5" s="3">
        <v>24</v>
      </c>
      <c r="BE5" s="3">
        <v>4</v>
      </c>
      <c r="BF5" s="3">
        <v>377</v>
      </c>
      <c r="BG5" s="3">
        <v>42154</v>
      </c>
      <c r="BH5" s="3">
        <v>38245</v>
      </c>
      <c r="BI5" s="3">
        <v>70</v>
      </c>
      <c r="BJ5" s="3">
        <v>246</v>
      </c>
      <c r="BK5" s="3">
        <v>61</v>
      </c>
      <c r="BL5" s="3">
        <v>15891884</v>
      </c>
      <c r="BM5" s="3">
        <v>271</v>
      </c>
      <c r="BN5" s="3">
        <v>448</v>
      </c>
      <c r="BO5" s="3">
        <v>61</v>
      </c>
      <c r="BP5" s="3">
        <v>387</v>
      </c>
      <c r="BQ5" s="3">
        <v>399</v>
      </c>
      <c r="BR5" s="4">
        <v>110.9</v>
      </c>
      <c r="BS5" s="3">
        <v>390</v>
      </c>
      <c r="BT5" s="3">
        <v>9</v>
      </c>
      <c r="BU5" s="3">
        <v>572</v>
      </c>
      <c r="BV5" s="3">
        <v>14</v>
      </c>
      <c r="BW5" s="3">
        <v>67</v>
      </c>
      <c r="BX5" s="3">
        <v>491</v>
      </c>
      <c r="BY5" s="3">
        <v>14</v>
      </c>
      <c r="BZ5" s="3">
        <v>4</v>
      </c>
      <c r="CA5" s="3">
        <v>32</v>
      </c>
      <c r="CB5" s="3">
        <v>1</v>
      </c>
      <c r="CC5" s="3">
        <v>6</v>
      </c>
      <c r="CD5" s="3">
        <v>24</v>
      </c>
      <c r="CE5" s="3">
        <v>4</v>
      </c>
      <c r="CF5" s="3">
        <v>14</v>
      </c>
      <c r="CG5" s="3">
        <v>46</v>
      </c>
      <c r="CH5" s="3">
        <v>0</v>
      </c>
      <c r="CI5" s="3">
        <v>0</v>
      </c>
      <c r="CJ5" s="3">
        <v>1</v>
      </c>
      <c r="CK5" s="3">
        <v>9</v>
      </c>
      <c r="CL5" s="3">
        <v>1</v>
      </c>
      <c r="CM5" s="3">
        <v>402</v>
      </c>
      <c r="CN5" s="3">
        <v>10</v>
      </c>
      <c r="CO5" s="3">
        <v>0</v>
      </c>
      <c r="CP5" s="3">
        <v>0</v>
      </c>
      <c r="CQ5" s="3">
        <v>4</v>
      </c>
      <c r="CR5" s="3">
        <v>0</v>
      </c>
      <c r="CS5" s="3">
        <v>0</v>
      </c>
      <c r="CT5" s="3">
        <v>0</v>
      </c>
      <c r="CU5" s="3">
        <v>880</v>
      </c>
      <c r="CV5" s="3">
        <v>353</v>
      </c>
      <c r="CW5" s="3">
        <v>53</v>
      </c>
      <c r="CX5" s="3">
        <v>146</v>
      </c>
      <c r="CY5" s="3">
        <v>46</v>
      </c>
      <c r="CZ5" s="3">
        <v>260</v>
      </c>
      <c r="DA5" s="3">
        <v>22</v>
      </c>
    </row>
    <row r="6" spans="1:105" x14ac:dyDescent="0.25">
      <c r="A6" s="2" t="s">
        <v>123</v>
      </c>
      <c r="B6">
        <v>478910</v>
      </c>
      <c r="C6">
        <v>6761601</v>
      </c>
      <c r="D6">
        <v>26431121</v>
      </c>
      <c r="E6">
        <v>295</v>
      </c>
      <c r="F6">
        <v>137</v>
      </c>
      <c r="G6">
        <v>158</v>
      </c>
      <c r="H6">
        <v>47</v>
      </c>
      <c r="I6">
        <v>6</v>
      </c>
      <c r="J6">
        <v>9</v>
      </c>
      <c r="K6">
        <v>22</v>
      </c>
      <c r="L6">
        <v>9</v>
      </c>
      <c r="M6">
        <v>6</v>
      </c>
      <c r="N6">
        <v>8</v>
      </c>
      <c r="O6">
        <v>14</v>
      </c>
      <c r="P6">
        <v>5</v>
      </c>
      <c r="Q6">
        <v>6</v>
      </c>
      <c r="R6">
        <v>14</v>
      </c>
      <c r="S6">
        <v>12</v>
      </c>
      <c r="T6">
        <v>21</v>
      </c>
      <c r="U6">
        <v>29</v>
      </c>
      <c r="V6">
        <v>31</v>
      </c>
      <c r="W6">
        <v>24</v>
      </c>
      <c r="X6">
        <v>16</v>
      </c>
      <c r="Y6">
        <v>26</v>
      </c>
      <c r="Z6">
        <v>22</v>
      </c>
      <c r="AA6">
        <v>7</v>
      </c>
      <c r="AB6">
        <v>8</v>
      </c>
      <c r="AC6">
        <v>243</v>
      </c>
      <c r="AD6">
        <v>64</v>
      </c>
      <c r="AE6">
        <v>179</v>
      </c>
      <c r="AF6">
        <v>7</v>
      </c>
      <c r="AG6">
        <v>145</v>
      </c>
      <c r="AH6">
        <v>14</v>
      </c>
      <c r="AI6">
        <v>13</v>
      </c>
      <c r="AJ6">
        <v>253</v>
      </c>
      <c r="AK6">
        <v>22192</v>
      </c>
      <c r="AL6">
        <v>19049</v>
      </c>
      <c r="AM6">
        <v>53</v>
      </c>
      <c r="AN6">
        <v>160</v>
      </c>
      <c r="AO6">
        <v>40</v>
      </c>
      <c r="AP6">
        <v>5614531</v>
      </c>
      <c r="AQ6">
        <v>132</v>
      </c>
      <c r="AR6">
        <v>2.2000000000000002</v>
      </c>
      <c r="AS6">
        <v>48.8</v>
      </c>
      <c r="AT6">
        <v>3</v>
      </c>
      <c r="AU6">
        <v>4</v>
      </c>
      <c r="AV6">
        <v>22</v>
      </c>
      <c r="AW6">
        <v>4</v>
      </c>
      <c r="AX6">
        <v>6</v>
      </c>
      <c r="AY6">
        <v>13</v>
      </c>
      <c r="AZ6">
        <v>9</v>
      </c>
      <c r="BA6">
        <v>56</v>
      </c>
      <c r="BB6">
        <v>54</v>
      </c>
      <c r="BC6">
        <v>128</v>
      </c>
      <c r="BD6">
        <v>1</v>
      </c>
      <c r="BE6">
        <v>3</v>
      </c>
      <c r="BF6">
        <v>135</v>
      </c>
      <c r="BG6">
        <v>41852</v>
      </c>
      <c r="BH6">
        <v>37745</v>
      </c>
      <c r="BI6">
        <v>29</v>
      </c>
      <c r="BJ6">
        <v>82</v>
      </c>
      <c r="BK6">
        <v>24</v>
      </c>
      <c r="BL6">
        <v>5650051</v>
      </c>
      <c r="BM6">
        <v>96</v>
      </c>
      <c r="BN6">
        <v>164</v>
      </c>
      <c r="BO6">
        <v>8</v>
      </c>
      <c r="BP6">
        <v>156</v>
      </c>
      <c r="BQ6">
        <v>145</v>
      </c>
      <c r="BR6">
        <v>107.5</v>
      </c>
      <c r="BS6">
        <v>145</v>
      </c>
      <c r="BT6">
        <v>0</v>
      </c>
      <c r="BU6">
        <v>19</v>
      </c>
      <c r="BV6">
        <v>8</v>
      </c>
      <c r="BW6">
        <v>9</v>
      </c>
      <c r="BX6">
        <v>2</v>
      </c>
      <c r="BY6">
        <v>8</v>
      </c>
      <c r="BZ6">
        <v>0</v>
      </c>
      <c r="CA6">
        <v>1</v>
      </c>
      <c r="CB6">
        <v>0</v>
      </c>
      <c r="CC6">
        <v>0</v>
      </c>
      <c r="CD6">
        <v>8</v>
      </c>
      <c r="CE6">
        <v>0</v>
      </c>
      <c r="CF6">
        <v>0</v>
      </c>
      <c r="CG6">
        <v>0</v>
      </c>
      <c r="CH6">
        <v>0</v>
      </c>
      <c r="CI6">
        <v>0</v>
      </c>
      <c r="CJ6">
        <v>0</v>
      </c>
      <c r="CK6">
        <v>0</v>
      </c>
      <c r="CL6">
        <v>2</v>
      </c>
      <c r="CM6">
        <v>0</v>
      </c>
      <c r="CN6">
        <v>0</v>
      </c>
      <c r="CO6">
        <v>0</v>
      </c>
      <c r="CP6">
        <v>0</v>
      </c>
      <c r="CQ6">
        <v>0</v>
      </c>
      <c r="CR6">
        <v>0</v>
      </c>
      <c r="CS6">
        <v>0</v>
      </c>
      <c r="CT6">
        <v>0</v>
      </c>
      <c r="CU6">
        <v>317</v>
      </c>
      <c r="CV6">
        <v>115</v>
      </c>
      <c r="CW6">
        <v>27</v>
      </c>
      <c r="CX6">
        <v>50</v>
      </c>
      <c r="CY6">
        <v>21</v>
      </c>
      <c r="CZ6">
        <v>96</v>
      </c>
      <c r="DA6">
        <v>8</v>
      </c>
    </row>
    <row r="7" spans="1:105" x14ac:dyDescent="0.25">
      <c r="A7" s="2" t="s">
        <v>124</v>
      </c>
      <c r="B7">
        <v>505019</v>
      </c>
      <c r="C7">
        <v>6773412</v>
      </c>
      <c r="D7">
        <v>152637231</v>
      </c>
      <c r="E7">
        <v>365</v>
      </c>
      <c r="F7">
        <v>170</v>
      </c>
      <c r="G7">
        <v>195</v>
      </c>
      <c r="H7">
        <v>51</v>
      </c>
      <c r="I7">
        <v>5</v>
      </c>
      <c r="J7">
        <v>17</v>
      </c>
      <c r="K7">
        <v>15</v>
      </c>
      <c r="L7">
        <v>6</v>
      </c>
      <c r="M7">
        <v>5</v>
      </c>
      <c r="N7">
        <v>8</v>
      </c>
      <c r="O7">
        <v>6</v>
      </c>
      <c r="P7">
        <v>11</v>
      </c>
      <c r="Q7">
        <v>10</v>
      </c>
      <c r="R7">
        <v>15</v>
      </c>
      <c r="S7">
        <v>26</v>
      </c>
      <c r="T7">
        <v>18</v>
      </c>
      <c r="U7">
        <v>34</v>
      </c>
      <c r="V7">
        <v>41</v>
      </c>
      <c r="W7">
        <v>41</v>
      </c>
      <c r="X7">
        <v>31</v>
      </c>
      <c r="Y7">
        <v>20</v>
      </c>
      <c r="Z7">
        <v>25</v>
      </c>
      <c r="AA7">
        <v>20</v>
      </c>
      <c r="AB7">
        <v>11</v>
      </c>
      <c r="AC7">
        <v>317</v>
      </c>
      <c r="AD7">
        <v>127</v>
      </c>
      <c r="AE7">
        <v>190</v>
      </c>
      <c r="AF7">
        <v>5</v>
      </c>
      <c r="AG7">
        <v>168</v>
      </c>
      <c r="AH7">
        <v>10</v>
      </c>
      <c r="AI7">
        <v>7</v>
      </c>
      <c r="AJ7">
        <v>321</v>
      </c>
      <c r="AK7">
        <v>20288</v>
      </c>
      <c r="AL7">
        <v>18672</v>
      </c>
      <c r="AM7">
        <v>103</v>
      </c>
      <c r="AN7">
        <v>173</v>
      </c>
      <c r="AO7">
        <v>45</v>
      </c>
      <c r="AP7">
        <v>6512535</v>
      </c>
      <c r="AQ7">
        <v>177</v>
      </c>
      <c r="AR7">
        <v>2.1</v>
      </c>
      <c r="AS7">
        <v>54.6</v>
      </c>
      <c r="AT7">
        <v>6</v>
      </c>
      <c r="AU7">
        <v>0</v>
      </c>
      <c r="AV7">
        <v>27</v>
      </c>
      <c r="AW7">
        <v>5</v>
      </c>
      <c r="AX7">
        <v>15</v>
      </c>
      <c r="AY7">
        <v>11</v>
      </c>
      <c r="AZ7">
        <v>9</v>
      </c>
      <c r="BA7">
        <v>78</v>
      </c>
      <c r="BB7">
        <v>74</v>
      </c>
      <c r="BC7">
        <v>159</v>
      </c>
      <c r="BD7">
        <v>10</v>
      </c>
      <c r="BE7">
        <v>8</v>
      </c>
      <c r="BF7">
        <v>180</v>
      </c>
      <c r="BG7">
        <v>36142</v>
      </c>
      <c r="BH7">
        <v>31487</v>
      </c>
      <c r="BI7">
        <v>57</v>
      </c>
      <c r="BJ7">
        <v>102</v>
      </c>
      <c r="BK7">
        <v>21</v>
      </c>
      <c r="BL7">
        <v>6505556</v>
      </c>
      <c r="BM7">
        <v>316</v>
      </c>
      <c r="BN7">
        <v>218</v>
      </c>
      <c r="BO7">
        <v>24</v>
      </c>
      <c r="BP7">
        <v>194</v>
      </c>
      <c r="BQ7">
        <v>193</v>
      </c>
      <c r="BR7">
        <v>111</v>
      </c>
      <c r="BS7">
        <v>193</v>
      </c>
      <c r="BT7">
        <v>0</v>
      </c>
      <c r="BU7">
        <v>51</v>
      </c>
      <c r="BV7">
        <v>17</v>
      </c>
      <c r="BW7">
        <v>8</v>
      </c>
      <c r="BX7">
        <v>26</v>
      </c>
      <c r="BY7">
        <v>17</v>
      </c>
      <c r="BZ7">
        <v>0</v>
      </c>
      <c r="CA7">
        <v>3</v>
      </c>
      <c r="CB7">
        <v>0</v>
      </c>
      <c r="CC7">
        <v>0</v>
      </c>
      <c r="CD7">
        <v>5</v>
      </c>
      <c r="CE7">
        <v>4</v>
      </c>
      <c r="CF7">
        <v>10</v>
      </c>
      <c r="CG7">
        <v>11</v>
      </c>
      <c r="CH7">
        <v>0</v>
      </c>
      <c r="CI7">
        <v>0</v>
      </c>
      <c r="CJ7">
        <v>0</v>
      </c>
      <c r="CK7">
        <v>1</v>
      </c>
      <c r="CL7">
        <v>0</v>
      </c>
      <c r="CM7">
        <v>0</v>
      </c>
      <c r="CN7">
        <v>0</v>
      </c>
      <c r="CO7">
        <v>0</v>
      </c>
      <c r="CP7">
        <v>0</v>
      </c>
      <c r="CQ7">
        <v>0</v>
      </c>
      <c r="CR7">
        <v>0</v>
      </c>
      <c r="CS7">
        <v>0</v>
      </c>
      <c r="CT7">
        <v>0</v>
      </c>
      <c r="CU7">
        <v>372</v>
      </c>
      <c r="CV7">
        <v>147</v>
      </c>
      <c r="CW7">
        <v>19</v>
      </c>
      <c r="CX7">
        <v>41</v>
      </c>
      <c r="CY7">
        <v>15</v>
      </c>
      <c r="CZ7">
        <v>137</v>
      </c>
      <c r="DA7">
        <v>13</v>
      </c>
    </row>
    <row r="8" spans="1:105" x14ac:dyDescent="0.25">
      <c r="A8" s="2" t="s">
        <v>125</v>
      </c>
      <c r="B8">
        <v>498552</v>
      </c>
      <c r="C8">
        <v>6776694</v>
      </c>
      <c r="D8">
        <v>39122603</v>
      </c>
      <c r="E8">
        <v>141</v>
      </c>
      <c r="F8">
        <v>59</v>
      </c>
      <c r="G8">
        <v>82</v>
      </c>
      <c r="H8">
        <v>48</v>
      </c>
      <c r="I8">
        <v>1</v>
      </c>
      <c r="J8">
        <v>3</v>
      </c>
      <c r="K8">
        <v>4</v>
      </c>
      <c r="L8">
        <v>3</v>
      </c>
      <c r="M8">
        <v>4</v>
      </c>
      <c r="N8">
        <v>3</v>
      </c>
      <c r="O8">
        <v>8</v>
      </c>
      <c r="P8">
        <v>11</v>
      </c>
      <c r="Q8">
        <v>7</v>
      </c>
      <c r="R8">
        <v>5</v>
      </c>
      <c r="S8">
        <v>8</v>
      </c>
      <c r="T8">
        <v>4</v>
      </c>
      <c r="U8">
        <v>18</v>
      </c>
      <c r="V8">
        <v>13</v>
      </c>
      <c r="W8">
        <v>14</v>
      </c>
      <c r="X8">
        <v>11</v>
      </c>
      <c r="Y8">
        <v>11</v>
      </c>
      <c r="Z8">
        <v>6</v>
      </c>
      <c r="AA8">
        <v>2</v>
      </c>
      <c r="AB8">
        <v>5</v>
      </c>
      <c r="AC8">
        <v>126</v>
      </c>
      <c r="AD8">
        <v>33</v>
      </c>
      <c r="AE8">
        <v>93</v>
      </c>
      <c r="AF8">
        <v>9</v>
      </c>
      <c r="AG8">
        <v>64</v>
      </c>
      <c r="AH8">
        <v>14</v>
      </c>
      <c r="AI8">
        <v>6</v>
      </c>
      <c r="AJ8">
        <v>133</v>
      </c>
      <c r="AK8">
        <v>21100</v>
      </c>
      <c r="AL8">
        <v>19853</v>
      </c>
      <c r="AM8">
        <v>34</v>
      </c>
      <c r="AN8">
        <v>82</v>
      </c>
      <c r="AO8">
        <v>17</v>
      </c>
      <c r="AP8">
        <v>2806262</v>
      </c>
      <c r="AQ8">
        <v>77</v>
      </c>
      <c r="AR8">
        <v>1.8</v>
      </c>
      <c r="AS8">
        <v>45.4</v>
      </c>
      <c r="AT8">
        <v>12</v>
      </c>
      <c r="AU8">
        <v>2</v>
      </c>
      <c r="AV8">
        <v>9</v>
      </c>
      <c r="AW8">
        <v>1</v>
      </c>
      <c r="AX8">
        <v>3</v>
      </c>
      <c r="AY8">
        <v>4</v>
      </c>
      <c r="AZ8">
        <v>7</v>
      </c>
      <c r="BA8">
        <v>44</v>
      </c>
      <c r="BB8">
        <v>24</v>
      </c>
      <c r="BC8">
        <v>46</v>
      </c>
      <c r="BD8">
        <v>31</v>
      </c>
      <c r="BE8">
        <v>0</v>
      </c>
      <c r="BF8">
        <v>80</v>
      </c>
      <c r="BG8">
        <v>35143</v>
      </c>
      <c r="BH8">
        <v>31416</v>
      </c>
      <c r="BI8">
        <v>18</v>
      </c>
      <c r="BJ8">
        <v>50</v>
      </c>
      <c r="BK8">
        <v>12</v>
      </c>
      <c r="BL8">
        <v>2811471</v>
      </c>
      <c r="BM8">
        <v>26</v>
      </c>
      <c r="BN8">
        <v>94</v>
      </c>
      <c r="BO8">
        <v>31</v>
      </c>
      <c r="BP8">
        <v>63</v>
      </c>
      <c r="BQ8">
        <v>126</v>
      </c>
      <c r="BR8">
        <v>73.3</v>
      </c>
      <c r="BS8">
        <v>63</v>
      </c>
      <c r="BT8">
        <v>63</v>
      </c>
      <c r="BU8">
        <v>735</v>
      </c>
      <c r="BV8">
        <v>4</v>
      </c>
      <c r="BW8">
        <v>51</v>
      </c>
      <c r="BX8">
        <v>680</v>
      </c>
      <c r="BY8">
        <v>4</v>
      </c>
      <c r="BZ8">
        <v>0</v>
      </c>
      <c r="CA8">
        <v>51</v>
      </c>
      <c r="CB8">
        <v>0</v>
      </c>
      <c r="CC8">
        <v>0</v>
      </c>
      <c r="CD8">
        <v>0</v>
      </c>
      <c r="CE8">
        <v>1</v>
      </c>
      <c r="CF8">
        <v>0</v>
      </c>
      <c r="CG8">
        <v>37</v>
      </c>
      <c r="CH8">
        <v>0</v>
      </c>
      <c r="CI8">
        <v>0</v>
      </c>
      <c r="CJ8">
        <v>23</v>
      </c>
      <c r="CK8">
        <v>0</v>
      </c>
      <c r="CL8">
        <v>0</v>
      </c>
      <c r="CM8">
        <v>590</v>
      </c>
      <c r="CN8">
        <v>6</v>
      </c>
      <c r="CO8">
        <v>0</v>
      </c>
      <c r="CP8">
        <v>0</v>
      </c>
      <c r="CQ8">
        <v>23</v>
      </c>
      <c r="CR8">
        <v>0</v>
      </c>
      <c r="CS8">
        <v>0</v>
      </c>
      <c r="CT8">
        <v>0</v>
      </c>
      <c r="CU8">
        <v>149</v>
      </c>
      <c r="CV8">
        <v>69</v>
      </c>
      <c r="CW8">
        <v>8</v>
      </c>
      <c r="CX8">
        <v>10</v>
      </c>
      <c r="CY8">
        <v>12</v>
      </c>
      <c r="CZ8">
        <v>47</v>
      </c>
      <c r="DA8">
        <v>3</v>
      </c>
    </row>
    <row r="9" spans="1:105" x14ac:dyDescent="0.25">
      <c r="A9" s="2" t="s">
        <v>126</v>
      </c>
      <c r="B9">
        <v>494002</v>
      </c>
      <c r="C9">
        <v>6770360</v>
      </c>
      <c r="D9">
        <v>146054681</v>
      </c>
      <c r="E9">
        <v>491</v>
      </c>
      <c r="F9">
        <v>229</v>
      </c>
      <c r="G9">
        <v>262</v>
      </c>
      <c r="H9">
        <v>45</v>
      </c>
      <c r="I9">
        <v>9</v>
      </c>
      <c r="J9">
        <v>14</v>
      </c>
      <c r="K9">
        <v>38</v>
      </c>
      <c r="L9">
        <v>21</v>
      </c>
      <c r="M9">
        <v>17</v>
      </c>
      <c r="N9">
        <v>12</v>
      </c>
      <c r="O9">
        <v>10</v>
      </c>
      <c r="P9">
        <v>17</v>
      </c>
      <c r="Q9">
        <v>19</v>
      </c>
      <c r="R9">
        <v>21</v>
      </c>
      <c r="S9">
        <v>41</v>
      </c>
      <c r="T9">
        <v>34</v>
      </c>
      <c r="U9">
        <v>39</v>
      </c>
      <c r="V9">
        <v>39</v>
      </c>
      <c r="W9">
        <v>34</v>
      </c>
      <c r="X9">
        <v>38</v>
      </c>
      <c r="Y9">
        <v>37</v>
      </c>
      <c r="Z9">
        <v>22</v>
      </c>
      <c r="AA9">
        <v>17</v>
      </c>
      <c r="AB9">
        <v>12</v>
      </c>
      <c r="AC9">
        <v>392</v>
      </c>
      <c r="AD9">
        <v>126</v>
      </c>
      <c r="AE9">
        <v>266</v>
      </c>
      <c r="AF9">
        <v>14</v>
      </c>
      <c r="AG9">
        <v>214</v>
      </c>
      <c r="AH9">
        <v>33</v>
      </c>
      <c r="AI9">
        <v>5</v>
      </c>
      <c r="AJ9">
        <v>388</v>
      </c>
      <c r="AK9">
        <v>21335</v>
      </c>
      <c r="AL9">
        <v>18561</v>
      </c>
      <c r="AM9">
        <v>106</v>
      </c>
      <c r="AN9">
        <v>210</v>
      </c>
      <c r="AO9">
        <v>72</v>
      </c>
      <c r="AP9">
        <v>8277915</v>
      </c>
      <c r="AQ9">
        <v>211</v>
      </c>
      <c r="AR9">
        <v>2.2999999999999998</v>
      </c>
      <c r="AS9">
        <v>50.6</v>
      </c>
      <c r="AT9">
        <v>3</v>
      </c>
      <c r="AU9">
        <v>4</v>
      </c>
      <c r="AV9">
        <v>51</v>
      </c>
      <c r="AW9">
        <v>9</v>
      </c>
      <c r="AX9">
        <v>19</v>
      </c>
      <c r="AY9">
        <v>25</v>
      </c>
      <c r="AZ9">
        <v>27</v>
      </c>
      <c r="BA9">
        <v>79</v>
      </c>
      <c r="BB9">
        <v>83</v>
      </c>
      <c r="BC9">
        <v>201</v>
      </c>
      <c r="BD9">
        <v>7</v>
      </c>
      <c r="BE9">
        <v>3</v>
      </c>
      <c r="BF9">
        <v>208</v>
      </c>
      <c r="BG9">
        <v>40234</v>
      </c>
      <c r="BH9">
        <v>35532</v>
      </c>
      <c r="BI9">
        <v>50</v>
      </c>
      <c r="BJ9">
        <v>129</v>
      </c>
      <c r="BK9">
        <v>29</v>
      </c>
      <c r="BL9">
        <v>8368766</v>
      </c>
      <c r="BM9">
        <v>160</v>
      </c>
      <c r="BN9">
        <v>270</v>
      </c>
      <c r="BO9">
        <v>24</v>
      </c>
      <c r="BP9">
        <v>246</v>
      </c>
      <c r="BQ9">
        <v>227</v>
      </c>
      <c r="BR9">
        <v>116.4</v>
      </c>
      <c r="BS9">
        <v>227</v>
      </c>
      <c r="BT9">
        <v>0</v>
      </c>
      <c r="BU9">
        <v>75</v>
      </c>
      <c r="BV9">
        <v>50</v>
      </c>
      <c r="BW9">
        <v>15</v>
      </c>
      <c r="BX9">
        <v>10</v>
      </c>
      <c r="BY9">
        <v>50</v>
      </c>
      <c r="BZ9">
        <v>0</v>
      </c>
      <c r="CA9">
        <v>11</v>
      </c>
      <c r="CB9">
        <v>0</v>
      </c>
      <c r="CC9">
        <v>0</v>
      </c>
      <c r="CD9">
        <v>4</v>
      </c>
      <c r="CE9">
        <v>3</v>
      </c>
      <c r="CF9">
        <v>2</v>
      </c>
      <c r="CG9">
        <v>0</v>
      </c>
      <c r="CH9">
        <v>0</v>
      </c>
      <c r="CI9">
        <v>0</v>
      </c>
      <c r="CJ9">
        <v>0</v>
      </c>
      <c r="CK9">
        <v>2</v>
      </c>
      <c r="CL9">
        <v>0</v>
      </c>
      <c r="CM9">
        <v>0</v>
      </c>
      <c r="CN9">
        <v>0</v>
      </c>
      <c r="CO9">
        <v>0</v>
      </c>
      <c r="CP9">
        <v>3</v>
      </c>
      <c r="CQ9">
        <v>0</v>
      </c>
      <c r="CR9">
        <v>0</v>
      </c>
      <c r="CS9">
        <v>0</v>
      </c>
      <c r="CT9">
        <v>0</v>
      </c>
      <c r="CU9">
        <v>502</v>
      </c>
      <c r="CV9">
        <v>200</v>
      </c>
      <c r="CW9">
        <v>26</v>
      </c>
      <c r="CX9">
        <v>88</v>
      </c>
      <c r="CY9">
        <v>33</v>
      </c>
      <c r="CZ9">
        <v>142</v>
      </c>
      <c r="DA9">
        <v>13</v>
      </c>
    </row>
    <row r="10" spans="1:105" x14ac:dyDescent="0.25">
      <c r="A10" s="2" t="s">
        <v>128</v>
      </c>
      <c r="B10" s="3">
        <v>503367</v>
      </c>
      <c r="C10" s="3">
        <v>6760487</v>
      </c>
      <c r="D10" s="3">
        <v>98616175</v>
      </c>
      <c r="E10" s="3">
        <v>270</v>
      </c>
      <c r="F10" s="3">
        <v>127</v>
      </c>
      <c r="G10" s="3">
        <v>143</v>
      </c>
      <c r="H10" s="3">
        <v>47</v>
      </c>
      <c r="I10" s="3">
        <v>5</v>
      </c>
      <c r="J10" s="3">
        <v>8</v>
      </c>
      <c r="K10" s="3">
        <v>18</v>
      </c>
      <c r="L10" s="3">
        <v>13</v>
      </c>
      <c r="M10" s="3">
        <v>8</v>
      </c>
      <c r="N10" s="3">
        <v>2</v>
      </c>
      <c r="O10" s="3">
        <v>7</v>
      </c>
      <c r="P10" s="3">
        <v>4</v>
      </c>
      <c r="Q10" s="3">
        <v>11</v>
      </c>
      <c r="R10" s="3">
        <v>9</v>
      </c>
      <c r="S10" s="3">
        <v>24</v>
      </c>
      <c r="T10" s="3">
        <v>21</v>
      </c>
      <c r="U10" s="3">
        <v>33</v>
      </c>
      <c r="V10" s="3">
        <v>26</v>
      </c>
      <c r="W10" s="3">
        <v>9</v>
      </c>
      <c r="X10" s="3">
        <v>18</v>
      </c>
      <c r="Y10" s="3">
        <v>21</v>
      </c>
      <c r="Z10" s="3">
        <v>20</v>
      </c>
      <c r="AA10" s="3">
        <v>5</v>
      </c>
      <c r="AB10" s="3">
        <v>8</v>
      </c>
      <c r="AC10" s="3">
        <v>218</v>
      </c>
      <c r="AD10" s="3">
        <v>62</v>
      </c>
      <c r="AE10" s="3">
        <v>156</v>
      </c>
      <c r="AF10" s="3">
        <v>7</v>
      </c>
      <c r="AG10" s="3">
        <v>118</v>
      </c>
      <c r="AH10" s="3">
        <v>19</v>
      </c>
      <c r="AI10" s="3">
        <v>12</v>
      </c>
      <c r="AJ10" s="3">
        <v>224</v>
      </c>
      <c r="AK10" s="3">
        <v>22022</v>
      </c>
      <c r="AL10" s="3">
        <v>20143</v>
      </c>
      <c r="AM10" s="3">
        <v>60</v>
      </c>
      <c r="AN10" s="3">
        <v>125</v>
      </c>
      <c r="AO10" s="3">
        <v>39</v>
      </c>
      <c r="AP10" s="3">
        <v>4932902</v>
      </c>
      <c r="AQ10" s="3">
        <v>126</v>
      </c>
      <c r="AR10" s="4">
        <v>2.1</v>
      </c>
      <c r="AS10" s="4">
        <v>54.8</v>
      </c>
      <c r="AT10" s="3">
        <v>1</v>
      </c>
      <c r="AU10" s="3">
        <v>0</v>
      </c>
      <c r="AV10" s="3">
        <v>25</v>
      </c>
      <c r="AW10" s="3">
        <v>4</v>
      </c>
      <c r="AX10" s="3">
        <v>8</v>
      </c>
      <c r="AY10" s="3">
        <v>13</v>
      </c>
      <c r="AZ10" s="3">
        <v>13</v>
      </c>
      <c r="BA10" s="3">
        <v>52</v>
      </c>
      <c r="BB10" s="3">
        <v>51</v>
      </c>
      <c r="BC10" s="3">
        <v>118</v>
      </c>
      <c r="BD10" s="3">
        <v>3</v>
      </c>
      <c r="BE10" s="3">
        <v>5</v>
      </c>
      <c r="BF10" s="3">
        <v>125</v>
      </c>
      <c r="BG10" s="3">
        <v>39640</v>
      </c>
      <c r="BH10" s="3">
        <v>35892</v>
      </c>
      <c r="BI10" s="3">
        <v>31</v>
      </c>
      <c r="BJ10" s="3">
        <v>69</v>
      </c>
      <c r="BK10" s="3">
        <v>25</v>
      </c>
      <c r="BL10" s="3">
        <v>4954991</v>
      </c>
      <c r="BM10" s="3">
        <v>323</v>
      </c>
      <c r="BN10" s="3">
        <v>190</v>
      </c>
      <c r="BO10" s="3">
        <v>22</v>
      </c>
      <c r="BP10" s="3">
        <v>168</v>
      </c>
      <c r="BQ10" s="3">
        <v>141</v>
      </c>
      <c r="BR10" s="4">
        <v>116.5</v>
      </c>
      <c r="BS10" s="3">
        <v>141</v>
      </c>
      <c r="BT10" s="3">
        <v>0</v>
      </c>
      <c r="BU10" s="3">
        <v>20</v>
      </c>
      <c r="BV10" s="3">
        <v>15</v>
      </c>
      <c r="BW10" s="3">
        <v>3</v>
      </c>
      <c r="BX10" s="3">
        <v>2</v>
      </c>
      <c r="BY10" s="3">
        <v>15</v>
      </c>
      <c r="BZ10" s="3">
        <v>0</v>
      </c>
      <c r="CA10" s="3">
        <v>0</v>
      </c>
      <c r="CB10" s="3">
        <v>0</v>
      </c>
      <c r="CC10" s="3">
        <v>0</v>
      </c>
      <c r="CD10" s="3">
        <v>3</v>
      </c>
      <c r="CE10" s="3">
        <v>0</v>
      </c>
      <c r="CF10" s="3">
        <v>0</v>
      </c>
      <c r="CG10" s="3">
        <v>0</v>
      </c>
      <c r="CH10" s="3">
        <v>0</v>
      </c>
      <c r="CI10" s="3">
        <v>0</v>
      </c>
      <c r="CJ10" s="3">
        <v>0</v>
      </c>
      <c r="CK10" s="3">
        <v>1</v>
      </c>
      <c r="CL10" s="3">
        <v>1</v>
      </c>
      <c r="CM10" s="3">
        <v>0</v>
      </c>
      <c r="CN10" s="3">
        <v>0</v>
      </c>
      <c r="CO10" s="3">
        <v>0</v>
      </c>
      <c r="CP10" s="3">
        <v>0</v>
      </c>
      <c r="CQ10" s="3">
        <v>0</v>
      </c>
      <c r="CR10" s="3">
        <v>0</v>
      </c>
      <c r="CS10" s="3">
        <v>0</v>
      </c>
      <c r="CT10" s="3">
        <v>0</v>
      </c>
      <c r="CU10" s="3">
        <v>278</v>
      </c>
      <c r="CV10" s="3">
        <v>112</v>
      </c>
      <c r="CW10" s="3">
        <v>19</v>
      </c>
      <c r="CX10" s="3">
        <v>43</v>
      </c>
      <c r="CY10" s="3">
        <v>15</v>
      </c>
      <c r="CZ10" s="3">
        <v>82</v>
      </c>
      <c r="DA10" s="3">
        <v>7</v>
      </c>
    </row>
    <row r="11" spans="1:105" x14ac:dyDescent="0.25">
      <c r="A11" s="2" t="s">
        <v>149</v>
      </c>
      <c r="B11" s="3">
        <v>484330</v>
      </c>
      <c r="C11" s="3">
        <v>6771122</v>
      </c>
      <c r="D11" s="3">
        <v>87764749</v>
      </c>
      <c r="E11" s="3">
        <v>292</v>
      </c>
      <c r="F11" s="3">
        <v>137</v>
      </c>
      <c r="G11" s="3">
        <v>155</v>
      </c>
      <c r="H11" s="3">
        <v>46</v>
      </c>
      <c r="I11" s="3">
        <v>5</v>
      </c>
      <c r="J11" s="3">
        <v>12</v>
      </c>
      <c r="K11" s="3">
        <v>19</v>
      </c>
      <c r="L11" s="3">
        <v>8</v>
      </c>
      <c r="M11" s="3">
        <v>6</v>
      </c>
      <c r="N11" s="3">
        <v>3</v>
      </c>
      <c r="O11" s="3">
        <v>9</v>
      </c>
      <c r="P11" s="3">
        <v>11</v>
      </c>
      <c r="Q11" s="3">
        <v>15</v>
      </c>
      <c r="R11" s="3">
        <v>18</v>
      </c>
      <c r="S11" s="3">
        <v>19</v>
      </c>
      <c r="T11" s="3">
        <v>18</v>
      </c>
      <c r="U11" s="3">
        <v>29</v>
      </c>
      <c r="V11" s="3">
        <v>30</v>
      </c>
      <c r="W11" s="3">
        <v>27</v>
      </c>
      <c r="X11" s="3">
        <v>22</v>
      </c>
      <c r="Y11" s="3">
        <v>20</v>
      </c>
      <c r="Z11" s="3">
        <v>10</v>
      </c>
      <c r="AA11" s="3">
        <v>8</v>
      </c>
      <c r="AB11" s="3">
        <v>3</v>
      </c>
      <c r="AC11" s="3">
        <v>242</v>
      </c>
      <c r="AD11" s="3">
        <v>61</v>
      </c>
      <c r="AE11" s="3">
        <v>181</v>
      </c>
      <c r="AF11" s="3">
        <v>7</v>
      </c>
      <c r="AG11" s="3">
        <v>146</v>
      </c>
      <c r="AH11" s="3">
        <v>20</v>
      </c>
      <c r="AI11" s="3">
        <v>8</v>
      </c>
      <c r="AJ11" s="3">
        <v>254</v>
      </c>
      <c r="AK11" s="3">
        <v>22526</v>
      </c>
      <c r="AL11" s="3">
        <v>19200</v>
      </c>
      <c r="AM11" s="3">
        <v>64</v>
      </c>
      <c r="AN11" s="3">
        <v>147</v>
      </c>
      <c r="AO11" s="3">
        <v>43</v>
      </c>
      <c r="AP11" s="3">
        <v>5721625</v>
      </c>
      <c r="AQ11" s="3">
        <v>143</v>
      </c>
      <c r="AR11" s="4">
        <v>2</v>
      </c>
      <c r="AS11" s="4">
        <v>52.3</v>
      </c>
      <c r="AT11" s="3">
        <v>4</v>
      </c>
      <c r="AU11" s="3">
        <v>4</v>
      </c>
      <c r="AV11" s="3">
        <v>26</v>
      </c>
      <c r="AW11" s="3">
        <v>5</v>
      </c>
      <c r="AX11" s="3">
        <v>12</v>
      </c>
      <c r="AY11" s="3">
        <v>13</v>
      </c>
      <c r="AZ11" s="3">
        <v>12</v>
      </c>
      <c r="BA11" s="3">
        <v>70</v>
      </c>
      <c r="BB11" s="3">
        <v>49</v>
      </c>
      <c r="BC11" s="3">
        <v>139</v>
      </c>
      <c r="BD11" s="3">
        <v>3</v>
      </c>
      <c r="BE11" s="3">
        <v>1</v>
      </c>
      <c r="BF11" s="3">
        <v>142</v>
      </c>
      <c r="BG11" s="3">
        <v>40401</v>
      </c>
      <c r="BH11" s="3">
        <v>34760</v>
      </c>
      <c r="BI11" s="3">
        <v>39</v>
      </c>
      <c r="BJ11" s="3">
        <v>79</v>
      </c>
      <c r="BK11" s="3">
        <v>24</v>
      </c>
      <c r="BL11" s="3">
        <v>5736933</v>
      </c>
      <c r="BM11" s="3">
        <v>238</v>
      </c>
      <c r="BN11" s="3">
        <v>204</v>
      </c>
      <c r="BO11" s="3">
        <v>20</v>
      </c>
      <c r="BP11" s="3">
        <v>184</v>
      </c>
      <c r="BQ11" s="3">
        <v>158</v>
      </c>
      <c r="BR11" s="4">
        <v>107.3</v>
      </c>
      <c r="BS11" s="3">
        <v>158</v>
      </c>
      <c r="BT11" s="3">
        <v>0</v>
      </c>
      <c r="BU11" s="3">
        <v>56</v>
      </c>
      <c r="BV11" s="3">
        <v>26</v>
      </c>
      <c r="BW11" s="3">
        <v>4</v>
      </c>
      <c r="BX11" s="3">
        <v>26</v>
      </c>
      <c r="BY11" s="3">
        <v>26</v>
      </c>
      <c r="BZ11" s="3">
        <v>0</v>
      </c>
      <c r="CA11" s="3">
        <v>0</v>
      </c>
      <c r="CB11" s="3">
        <v>0</v>
      </c>
      <c r="CC11" s="3">
        <v>0</v>
      </c>
      <c r="CD11" s="3">
        <v>4</v>
      </c>
      <c r="CE11" s="3">
        <v>0</v>
      </c>
      <c r="CF11" s="3">
        <v>4</v>
      </c>
      <c r="CG11" s="3">
        <v>0</v>
      </c>
      <c r="CH11" s="3">
        <v>0</v>
      </c>
      <c r="CI11" s="3">
        <v>0</v>
      </c>
      <c r="CJ11" s="3">
        <v>0</v>
      </c>
      <c r="CK11" s="3">
        <v>3</v>
      </c>
      <c r="CL11" s="3">
        <v>0</v>
      </c>
      <c r="CM11" s="3">
        <v>0</v>
      </c>
      <c r="CN11" s="3">
        <v>0</v>
      </c>
      <c r="CO11" s="3">
        <v>19</v>
      </c>
      <c r="CP11" s="3">
        <v>0</v>
      </c>
      <c r="CQ11" s="3">
        <v>0</v>
      </c>
      <c r="CR11" s="3">
        <v>0</v>
      </c>
      <c r="CS11" s="3">
        <v>0</v>
      </c>
      <c r="CT11" s="3">
        <v>0</v>
      </c>
      <c r="CU11" s="3">
        <v>312</v>
      </c>
      <c r="CV11" s="3">
        <v>127</v>
      </c>
      <c r="CW11" s="3">
        <v>25</v>
      </c>
      <c r="CX11" s="3">
        <v>50</v>
      </c>
      <c r="CY11" s="3">
        <v>14</v>
      </c>
      <c r="CZ11" s="3">
        <v>87</v>
      </c>
      <c r="DA11" s="3">
        <v>9</v>
      </c>
    </row>
    <row r="12" spans="1:105" x14ac:dyDescent="0.25">
      <c r="A12" s="2" t="s">
        <v>150</v>
      </c>
      <c r="B12" s="3">
        <v>481643</v>
      </c>
      <c r="C12" s="3">
        <v>6767659</v>
      </c>
      <c r="D12" s="3">
        <v>15076736</v>
      </c>
      <c r="E12" s="3">
        <v>116</v>
      </c>
      <c r="F12" s="3">
        <v>55</v>
      </c>
      <c r="G12" s="3">
        <v>61</v>
      </c>
      <c r="H12" s="3">
        <v>46</v>
      </c>
      <c r="I12" s="3">
        <v>0</v>
      </c>
      <c r="J12" s="3">
        <v>2</v>
      </c>
      <c r="K12" s="3">
        <v>11</v>
      </c>
      <c r="L12" s="3">
        <v>8</v>
      </c>
      <c r="M12" s="3">
        <v>6</v>
      </c>
      <c r="N12" s="3">
        <v>3</v>
      </c>
      <c r="O12" s="3">
        <v>1</v>
      </c>
      <c r="P12" s="3">
        <v>4</v>
      </c>
      <c r="Q12" s="3">
        <v>2</v>
      </c>
      <c r="R12" s="3">
        <v>8</v>
      </c>
      <c r="S12" s="3">
        <v>7</v>
      </c>
      <c r="T12" s="3">
        <v>8</v>
      </c>
      <c r="U12" s="3">
        <v>6</v>
      </c>
      <c r="V12" s="3">
        <v>11</v>
      </c>
      <c r="W12" s="3">
        <v>8</v>
      </c>
      <c r="X12" s="3">
        <v>10</v>
      </c>
      <c r="Y12" s="3">
        <v>5</v>
      </c>
      <c r="Z12" s="3">
        <v>5</v>
      </c>
      <c r="AA12" s="3">
        <v>5</v>
      </c>
      <c r="AB12" s="3">
        <v>6</v>
      </c>
      <c r="AC12" s="3">
        <v>89</v>
      </c>
      <c r="AD12" s="3">
        <v>30</v>
      </c>
      <c r="AE12" s="3">
        <v>59</v>
      </c>
      <c r="AF12" s="3">
        <v>0</v>
      </c>
      <c r="AG12" s="3">
        <v>43</v>
      </c>
      <c r="AH12" s="3">
        <v>8</v>
      </c>
      <c r="AI12" s="3">
        <v>8</v>
      </c>
      <c r="AJ12" s="3">
        <v>91</v>
      </c>
      <c r="AK12" s="3">
        <v>21939</v>
      </c>
      <c r="AL12" s="3">
        <v>19391</v>
      </c>
      <c r="AM12" s="3">
        <v>14</v>
      </c>
      <c r="AN12" s="3">
        <v>63</v>
      </c>
      <c r="AO12" s="3">
        <v>14</v>
      </c>
      <c r="AP12" s="3">
        <v>1996415</v>
      </c>
      <c r="AQ12" s="3">
        <v>54</v>
      </c>
      <c r="AR12" s="4">
        <v>2.1</v>
      </c>
      <c r="AS12" s="4">
        <v>49.5</v>
      </c>
      <c r="AT12" s="3">
        <v>1</v>
      </c>
      <c r="AU12" s="3">
        <v>0</v>
      </c>
      <c r="AV12" s="3">
        <v>11</v>
      </c>
      <c r="AW12" s="3">
        <v>0</v>
      </c>
      <c r="AX12" s="3">
        <v>2</v>
      </c>
      <c r="AY12" s="3">
        <v>7</v>
      </c>
      <c r="AZ12" s="3">
        <v>7</v>
      </c>
      <c r="BA12" s="3">
        <v>22</v>
      </c>
      <c r="BB12" s="3">
        <v>22</v>
      </c>
      <c r="BC12" s="3">
        <v>49</v>
      </c>
      <c r="BD12" s="3">
        <v>4</v>
      </c>
      <c r="BE12" s="3">
        <v>1</v>
      </c>
      <c r="BF12" s="3">
        <v>57</v>
      </c>
      <c r="BG12" s="3">
        <v>35590</v>
      </c>
      <c r="BH12" s="3">
        <v>33428</v>
      </c>
      <c r="BI12" s="3">
        <v>19</v>
      </c>
      <c r="BJ12" s="3">
        <v>29</v>
      </c>
      <c r="BK12" s="3">
        <v>9</v>
      </c>
      <c r="BL12" s="3">
        <v>2028633</v>
      </c>
      <c r="BM12" s="3">
        <v>73</v>
      </c>
      <c r="BN12" s="3">
        <v>73</v>
      </c>
      <c r="BO12" s="3">
        <v>4</v>
      </c>
      <c r="BP12" s="3">
        <v>69</v>
      </c>
      <c r="BQ12" s="3">
        <v>61</v>
      </c>
      <c r="BR12" s="4">
        <v>102.1</v>
      </c>
      <c r="BS12" s="3">
        <v>61</v>
      </c>
      <c r="BT12" s="3">
        <v>0</v>
      </c>
      <c r="BU12" s="3">
        <v>51</v>
      </c>
      <c r="BV12" s="3">
        <v>15</v>
      </c>
      <c r="BW12" s="3">
        <v>0</v>
      </c>
      <c r="BX12" s="3">
        <v>36</v>
      </c>
      <c r="BY12" s="3">
        <v>15</v>
      </c>
      <c r="BZ12" s="3">
        <v>0</v>
      </c>
      <c r="CA12" s="3">
        <v>0</v>
      </c>
      <c r="CB12" s="3">
        <v>0</v>
      </c>
      <c r="CC12" s="3">
        <v>0</v>
      </c>
      <c r="CD12" s="3">
        <v>0</v>
      </c>
      <c r="CE12" s="3">
        <v>0</v>
      </c>
      <c r="CF12" s="3">
        <v>4</v>
      </c>
      <c r="CG12" s="3">
        <v>0</v>
      </c>
      <c r="CH12" s="3">
        <v>0</v>
      </c>
      <c r="CI12" s="3">
        <v>0</v>
      </c>
      <c r="CJ12" s="3">
        <v>0</v>
      </c>
      <c r="CK12" s="3">
        <v>0</v>
      </c>
      <c r="CL12" s="3">
        <v>0</v>
      </c>
      <c r="CM12" s="3">
        <v>0</v>
      </c>
      <c r="CN12" s="3">
        <v>32</v>
      </c>
      <c r="CO12" s="3">
        <v>0</v>
      </c>
      <c r="CP12" s="3">
        <v>0</v>
      </c>
      <c r="CQ12" s="3">
        <v>0</v>
      </c>
      <c r="CR12" s="3">
        <v>0</v>
      </c>
      <c r="CS12" s="3">
        <v>0</v>
      </c>
      <c r="CT12" s="3">
        <v>0</v>
      </c>
      <c r="CU12" s="3">
        <v>126</v>
      </c>
      <c r="CV12" s="3">
        <v>45</v>
      </c>
      <c r="CW12" s="3">
        <v>7</v>
      </c>
      <c r="CX12" s="3">
        <v>20</v>
      </c>
      <c r="CY12" s="3">
        <v>11</v>
      </c>
      <c r="CZ12" s="3">
        <v>38</v>
      </c>
      <c r="DA12" s="3">
        <v>5</v>
      </c>
    </row>
    <row r="13" spans="1:105" x14ac:dyDescent="0.25">
      <c r="A13" s="2" t="s">
        <v>152</v>
      </c>
      <c r="B13" s="3">
        <v>489001</v>
      </c>
      <c r="C13" s="3">
        <v>6776619</v>
      </c>
      <c r="D13" s="3">
        <v>58033499</v>
      </c>
      <c r="E13" s="3">
        <v>246</v>
      </c>
      <c r="F13" s="3">
        <v>108</v>
      </c>
      <c r="G13" s="3">
        <v>138</v>
      </c>
      <c r="H13" s="3">
        <v>56</v>
      </c>
      <c r="I13" s="3">
        <v>5</v>
      </c>
      <c r="J13" s="3">
        <v>1</v>
      </c>
      <c r="K13" s="3">
        <v>6</v>
      </c>
      <c r="L13" s="3">
        <v>2</v>
      </c>
      <c r="M13" s="3">
        <v>2</v>
      </c>
      <c r="N13" s="3">
        <v>2</v>
      </c>
      <c r="O13" s="3">
        <v>5</v>
      </c>
      <c r="P13" s="3">
        <v>5</v>
      </c>
      <c r="Q13" s="3">
        <v>6</v>
      </c>
      <c r="R13" s="3">
        <v>7</v>
      </c>
      <c r="S13" s="3">
        <v>14</v>
      </c>
      <c r="T13" s="3">
        <v>10</v>
      </c>
      <c r="U13" s="3">
        <v>23</v>
      </c>
      <c r="V13" s="3">
        <v>35</v>
      </c>
      <c r="W13" s="3">
        <v>32</v>
      </c>
      <c r="X13" s="3">
        <v>27</v>
      </c>
      <c r="Y13" s="3">
        <v>33</v>
      </c>
      <c r="Z13" s="3">
        <v>20</v>
      </c>
      <c r="AA13" s="3">
        <v>7</v>
      </c>
      <c r="AB13" s="3">
        <v>4</v>
      </c>
      <c r="AC13" s="3">
        <v>230</v>
      </c>
      <c r="AD13" s="3">
        <v>95</v>
      </c>
      <c r="AE13" s="3">
        <v>135</v>
      </c>
      <c r="AF13" s="3">
        <v>2</v>
      </c>
      <c r="AG13" s="3">
        <v>119</v>
      </c>
      <c r="AH13" s="3">
        <v>10</v>
      </c>
      <c r="AI13" s="3">
        <v>4</v>
      </c>
      <c r="AJ13" s="3">
        <v>231</v>
      </c>
      <c r="AK13" s="3">
        <v>21857</v>
      </c>
      <c r="AL13" s="3">
        <v>18675</v>
      </c>
      <c r="AM13" s="3">
        <v>48</v>
      </c>
      <c r="AN13" s="3">
        <v>151</v>
      </c>
      <c r="AO13" s="3">
        <v>32</v>
      </c>
      <c r="AP13" s="3">
        <v>5048985</v>
      </c>
      <c r="AQ13" s="3">
        <v>155</v>
      </c>
      <c r="AR13" s="4">
        <v>1.6</v>
      </c>
      <c r="AS13" s="4">
        <v>48</v>
      </c>
      <c r="AT13" s="3">
        <v>4</v>
      </c>
      <c r="AU13" s="3">
        <v>1</v>
      </c>
      <c r="AV13" s="3">
        <v>11</v>
      </c>
      <c r="AW13" s="3">
        <v>4</v>
      </c>
      <c r="AX13" s="3">
        <v>5</v>
      </c>
      <c r="AY13" s="3">
        <v>4</v>
      </c>
      <c r="AZ13" s="3">
        <v>4</v>
      </c>
      <c r="BA13" s="3">
        <v>79</v>
      </c>
      <c r="BB13" s="3">
        <v>66</v>
      </c>
      <c r="BC13" s="3">
        <v>110</v>
      </c>
      <c r="BD13" s="3">
        <v>43</v>
      </c>
      <c r="BE13" s="3">
        <v>2</v>
      </c>
      <c r="BF13" s="3">
        <v>154</v>
      </c>
      <c r="BG13" s="3">
        <v>32430</v>
      </c>
      <c r="BH13" s="3">
        <v>28993</v>
      </c>
      <c r="BI13" s="3">
        <v>47</v>
      </c>
      <c r="BJ13" s="3">
        <v>87</v>
      </c>
      <c r="BK13" s="3">
        <v>20</v>
      </c>
      <c r="BL13" s="3">
        <v>4994226</v>
      </c>
      <c r="BM13" s="3">
        <v>507</v>
      </c>
      <c r="BN13" s="3">
        <v>191</v>
      </c>
      <c r="BO13" s="3">
        <v>27</v>
      </c>
      <c r="BP13" s="3">
        <v>164</v>
      </c>
      <c r="BQ13" s="3">
        <v>206</v>
      </c>
      <c r="BR13" s="4">
        <v>71.8</v>
      </c>
      <c r="BS13" s="3">
        <v>141</v>
      </c>
      <c r="BT13" s="3">
        <v>65</v>
      </c>
      <c r="BU13" s="3">
        <v>140</v>
      </c>
      <c r="BV13" s="3">
        <v>0</v>
      </c>
      <c r="BW13" s="3">
        <v>123</v>
      </c>
      <c r="BX13" s="3">
        <v>17</v>
      </c>
      <c r="BY13" s="3">
        <v>0</v>
      </c>
      <c r="BZ13" s="3">
        <v>0</v>
      </c>
      <c r="CA13" s="3">
        <v>121</v>
      </c>
      <c r="CB13" s="3">
        <v>1</v>
      </c>
      <c r="CC13" s="3">
        <v>0</v>
      </c>
      <c r="CD13" s="3">
        <v>1</v>
      </c>
      <c r="CE13" s="3">
        <v>4</v>
      </c>
      <c r="CF13" s="3">
        <v>6</v>
      </c>
      <c r="CG13" s="3">
        <v>0</v>
      </c>
      <c r="CH13" s="3">
        <v>0</v>
      </c>
      <c r="CI13" s="3">
        <v>0</v>
      </c>
      <c r="CJ13" s="3">
        <v>0</v>
      </c>
      <c r="CK13" s="3">
        <v>0</v>
      </c>
      <c r="CL13" s="3">
        <v>0</v>
      </c>
      <c r="CM13" s="3">
        <v>0</v>
      </c>
      <c r="CN13" s="3">
        <v>0</v>
      </c>
      <c r="CO13" s="3">
        <v>0</v>
      </c>
      <c r="CP13" s="3">
        <v>6</v>
      </c>
      <c r="CQ13" s="3">
        <v>1</v>
      </c>
      <c r="CR13" s="3">
        <v>0</v>
      </c>
      <c r="CS13" s="3">
        <v>0</v>
      </c>
      <c r="CT13" s="3">
        <v>0</v>
      </c>
      <c r="CU13" s="3">
        <v>247</v>
      </c>
      <c r="CV13" s="3">
        <v>76</v>
      </c>
      <c r="CW13" s="3">
        <v>29</v>
      </c>
      <c r="CX13" s="3">
        <v>13</v>
      </c>
      <c r="CY13" s="3">
        <v>5</v>
      </c>
      <c r="CZ13" s="3">
        <v>114</v>
      </c>
      <c r="DA13" s="3">
        <v>10</v>
      </c>
    </row>
    <row r="14" spans="1:105" x14ac:dyDescent="0.25">
      <c r="A14" s="2" t="s">
        <v>153</v>
      </c>
      <c r="B14" s="3">
        <v>487762</v>
      </c>
      <c r="C14" s="3">
        <v>6784573</v>
      </c>
      <c r="D14" s="3">
        <v>54765072</v>
      </c>
      <c r="E14" s="3">
        <v>29</v>
      </c>
      <c r="F14" s="5" t="s">
        <v>131</v>
      </c>
      <c r="G14" s="5" t="s">
        <v>131</v>
      </c>
      <c r="H14" s="5" t="s">
        <v>131</v>
      </c>
      <c r="I14" s="5" t="s">
        <v>131</v>
      </c>
      <c r="J14" s="5" t="s">
        <v>131</v>
      </c>
      <c r="K14" s="5" t="s">
        <v>131</v>
      </c>
      <c r="L14" s="5" t="s">
        <v>131</v>
      </c>
      <c r="M14" s="5" t="s">
        <v>131</v>
      </c>
      <c r="N14" s="5" t="s">
        <v>131</v>
      </c>
      <c r="O14" s="5" t="s">
        <v>131</v>
      </c>
      <c r="P14" s="5" t="s">
        <v>131</v>
      </c>
      <c r="Q14" s="5" t="s">
        <v>131</v>
      </c>
      <c r="R14" s="5" t="s">
        <v>131</v>
      </c>
      <c r="S14" s="5" t="s">
        <v>131</v>
      </c>
      <c r="T14" s="5" t="s">
        <v>131</v>
      </c>
      <c r="U14" s="5" t="s">
        <v>131</v>
      </c>
      <c r="V14" s="5" t="s">
        <v>131</v>
      </c>
      <c r="W14" s="5" t="s">
        <v>131</v>
      </c>
      <c r="X14" s="5" t="s">
        <v>131</v>
      </c>
      <c r="Y14" s="5" t="s">
        <v>131</v>
      </c>
      <c r="Z14" s="5" t="s">
        <v>131</v>
      </c>
      <c r="AA14" s="5" t="s">
        <v>131</v>
      </c>
      <c r="AB14" s="5" t="s">
        <v>131</v>
      </c>
      <c r="AC14" s="3">
        <v>27</v>
      </c>
      <c r="AD14" s="5" t="s">
        <v>131</v>
      </c>
      <c r="AE14" s="5" t="s">
        <v>131</v>
      </c>
      <c r="AF14" s="5" t="s">
        <v>131</v>
      </c>
      <c r="AG14" s="5" t="s">
        <v>131</v>
      </c>
      <c r="AH14" s="5" t="s">
        <v>131</v>
      </c>
      <c r="AI14" s="5" t="s">
        <v>131</v>
      </c>
      <c r="AJ14" s="3">
        <v>28</v>
      </c>
      <c r="AK14" s="5" t="s">
        <v>131</v>
      </c>
      <c r="AL14" s="5" t="s">
        <v>131</v>
      </c>
      <c r="AM14" s="5" t="s">
        <v>131</v>
      </c>
      <c r="AN14" s="5" t="s">
        <v>131</v>
      </c>
      <c r="AO14" s="5" t="s">
        <v>131</v>
      </c>
      <c r="AP14" s="5" t="s">
        <v>131</v>
      </c>
      <c r="AQ14" s="3">
        <v>19</v>
      </c>
      <c r="AR14" s="5" t="s">
        <v>131</v>
      </c>
      <c r="AS14" s="5" t="s">
        <v>131</v>
      </c>
      <c r="AT14" s="5" t="s">
        <v>131</v>
      </c>
      <c r="AU14" s="5" t="s">
        <v>131</v>
      </c>
      <c r="AV14" s="5" t="s">
        <v>131</v>
      </c>
      <c r="AW14" s="5" t="s">
        <v>131</v>
      </c>
      <c r="AX14" s="5" t="s">
        <v>131</v>
      </c>
      <c r="AY14" s="5" t="s">
        <v>131</v>
      </c>
      <c r="AZ14" s="5" t="s">
        <v>131</v>
      </c>
      <c r="BA14" s="5" t="s">
        <v>131</v>
      </c>
      <c r="BB14" s="5" t="s">
        <v>131</v>
      </c>
      <c r="BC14" s="5" t="s">
        <v>131</v>
      </c>
      <c r="BD14" s="5" t="s">
        <v>131</v>
      </c>
      <c r="BE14" s="5" t="s">
        <v>131</v>
      </c>
      <c r="BF14" s="3">
        <v>21</v>
      </c>
      <c r="BG14" s="5" t="s">
        <v>131</v>
      </c>
      <c r="BH14" s="5" t="s">
        <v>131</v>
      </c>
      <c r="BI14" s="5" t="s">
        <v>131</v>
      </c>
      <c r="BJ14" s="5" t="s">
        <v>131</v>
      </c>
      <c r="BK14" s="5" t="s">
        <v>131</v>
      </c>
      <c r="BL14" s="5" t="s">
        <v>131</v>
      </c>
      <c r="BM14" s="3">
        <v>406</v>
      </c>
      <c r="BN14" s="3">
        <v>49</v>
      </c>
      <c r="BO14" s="3">
        <v>17</v>
      </c>
      <c r="BP14" s="3">
        <v>32</v>
      </c>
      <c r="BQ14" s="3">
        <v>21</v>
      </c>
      <c r="BR14" s="4">
        <v>95.4</v>
      </c>
      <c r="BS14" s="3">
        <v>21</v>
      </c>
      <c r="BT14" s="3">
        <v>0</v>
      </c>
      <c r="BU14" s="3">
        <v>14</v>
      </c>
      <c r="BV14" s="3">
        <v>0</v>
      </c>
      <c r="BW14" s="3">
        <v>0</v>
      </c>
      <c r="BX14" s="3">
        <v>14</v>
      </c>
      <c r="BY14" s="3">
        <v>0</v>
      </c>
      <c r="BZ14" s="3">
        <v>0</v>
      </c>
      <c r="CA14" s="3">
        <v>0</v>
      </c>
      <c r="CB14" s="3">
        <v>0</v>
      </c>
      <c r="CC14" s="3">
        <v>0</v>
      </c>
      <c r="CD14" s="3">
        <v>0</v>
      </c>
      <c r="CE14" s="3">
        <v>0</v>
      </c>
      <c r="CF14" s="3">
        <v>0</v>
      </c>
      <c r="CG14" s="3">
        <v>14</v>
      </c>
      <c r="CH14" s="3">
        <v>0</v>
      </c>
      <c r="CI14" s="3">
        <v>0</v>
      </c>
      <c r="CJ14" s="3">
        <v>0</v>
      </c>
      <c r="CK14" s="3">
        <v>0</v>
      </c>
      <c r="CL14" s="3">
        <v>0</v>
      </c>
      <c r="CM14" s="3">
        <v>0</v>
      </c>
      <c r="CN14" s="3">
        <v>0</v>
      </c>
      <c r="CO14" s="3">
        <v>0</v>
      </c>
      <c r="CP14" s="3">
        <v>0</v>
      </c>
      <c r="CQ14" s="3">
        <v>0</v>
      </c>
      <c r="CR14" s="3">
        <v>0</v>
      </c>
      <c r="CS14" s="3">
        <v>0</v>
      </c>
      <c r="CT14" s="3">
        <v>0</v>
      </c>
      <c r="CU14" s="3">
        <v>31</v>
      </c>
      <c r="CV14" s="3">
        <v>6</v>
      </c>
      <c r="CW14" s="3">
        <v>3</v>
      </c>
      <c r="CX14" s="3">
        <v>1</v>
      </c>
      <c r="CY14" s="3">
        <v>2</v>
      </c>
      <c r="CZ14" s="3">
        <v>18</v>
      </c>
      <c r="DA14" s="3">
        <v>1</v>
      </c>
    </row>
    <row r="15" spans="1:105" x14ac:dyDescent="0.25">
      <c r="A15" s="8" t="s">
        <v>154</v>
      </c>
      <c r="B15" s="15">
        <v>489694</v>
      </c>
      <c r="C15" s="15">
        <v>6790285</v>
      </c>
      <c r="D15" s="15">
        <v>119800763</v>
      </c>
      <c r="E15" s="15">
        <v>133</v>
      </c>
      <c r="F15" s="15">
        <v>65</v>
      </c>
      <c r="G15" s="15">
        <v>68</v>
      </c>
      <c r="H15" s="15">
        <v>54</v>
      </c>
      <c r="I15" s="15">
        <v>1</v>
      </c>
      <c r="J15" s="15">
        <v>3</v>
      </c>
      <c r="K15" s="15">
        <v>10</v>
      </c>
      <c r="L15" s="15">
        <v>2</v>
      </c>
      <c r="M15" s="15">
        <v>1</v>
      </c>
      <c r="N15" s="15">
        <v>1</v>
      </c>
      <c r="O15" s="15">
        <v>3</v>
      </c>
      <c r="P15" s="15">
        <v>2</v>
      </c>
      <c r="Q15" s="15">
        <v>3</v>
      </c>
      <c r="R15" s="15">
        <v>6</v>
      </c>
      <c r="S15" s="15">
        <v>4</v>
      </c>
      <c r="T15" s="15">
        <v>5</v>
      </c>
      <c r="U15" s="15">
        <v>13</v>
      </c>
      <c r="V15" s="15">
        <v>10</v>
      </c>
      <c r="W15" s="15">
        <v>18</v>
      </c>
      <c r="X15" s="15">
        <v>16</v>
      </c>
      <c r="Y15" s="15">
        <v>10</v>
      </c>
      <c r="Z15" s="15">
        <v>10</v>
      </c>
      <c r="AA15" s="15">
        <v>10</v>
      </c>
      <c r="AB15" s="15">
        <v>5</v>
      </c>
      <c r="AC15" s="15">
        <v>116</v>
      </c>
      <c r="AD15" s="15">
        <v>53</v>
      </c>
      <c r="AE15" s="15">
        <v>63</v>
      </c>
      <c r="AF15" s="15">
        <v>1</v>
      </c>
      <c r="AG15" s="15">
        <v>50</v>
      </c>
      <c r="AH15" s="15">
        <v>4</v>
      </c>
      <c r="AI15" s="15">
        <v>8</v>
      </c>
      <c r="AJ15" s="15">
        <v>119</v>
      </c>
      <c r="AK15" s="15">
        <v>20980</v>
      </c>
      <c r="AL15" s="15">
        <v>18630</v>
      </c>
      <c r="AM15" s="15">
        <v>33</v>
      </c>
      <c r="AN15" s="15">
        <v>67</v>
      </c>
      <c r="AO15" s="15">
        <v>19</v>
      </c>
      <c r="AP15" s="15">
        <v>2496677</v>
      </c>
      <c r="AQ15" s="15">
        <v>68</v>
      </c>
      <c r="AR15" s="16">
        <v>2</v>
      </c>
      <c r="AS15" s="16">
        <v>51.2</v>
      </c>
      <c r="AT15" s="15">
        <v>1</v>
      </c>
      <c r="AU15" s="15">
        <v>0</v>
      </c>
      <c r="AV15" s="15">
        <v>6</v>
      </c>
      <c r="AW15" s="15">
        <v>1</v>
      </c>
      <c r="AX15" s="15">
        <v>3</v>
      </c>
      <c r="AY15" s="15">
        <v>6</v>
      </c>
      <c r="AZ15" s="15">
        <v>3</v>
      </c>
      <c r="BA15" s="15">
        <v>23</v>
      </c>
      <c r="BB15" s="15">
        <v>39</v>
      </c>
      <c r="BC15" s="15">
        <v>63</v>
      </c>
      <c r="BD15" s="15">
        <v>1</v>
      </c>
      <c r="BE15" s="15">
        <v>4</v>
      </c>
      <c r="BF15" s="15">
        <v>70</v>
      </c>
      <c r="BG15" s="15">
        <v>35689</v>
      </c>
      <c r="BH15" s="15">
        <v>27773</v>
      </c>
      <c r="BI15" s="15">
        <v>23</v>
      </c>
      <c r="BJ15" s="15">
        <v>37</v>
      </c>
      <c r="BK15" s="15">
        <v>10</v>
      </c>
      <c r="BL15" s="15">
        <v>2498246</v>
      </c>
      <c r="BM15" s="15">
        <v>556</v>
      </c>
      <c r="BN15" s="15">
        <v>145</v>
      </c>
      <c r="BO15" s="15">
        <v>30</v>
      </c>
      <c r="BP15" s="15">
        <v>115</v>
      </c>
      <c r="BQ15" s="15">
        <v>87</v>
      </c>
      <c r="BR15" s="16">
        <v>94.8</v>
      </c>
      <c r="BS15" s="15">
        <v>87</v>
      </c>
      <c r="BT15" s="15">
        <v>0</v>
      </c>
      <c r="BU15" s="15">
        <v>99</v>
      </c>
      <c r="BV15" s="15">
        <v>6</v>
      </c>
      <c r="BW15" s="15">
        <v>87</v>
      </c>
      <c r="BX15" s="15">
        <v>6</v>
      </c>
      <c r="BY15" s="15">
        <v>6</v>
      </c>
      <c r="BZ15" s="15">
        <v>0</v>
      </c>
      <c r="CA15" s="15">
        <v>84</v>
      </c>
      <c r="CB15" s="15">
        <v>0</v>
      </c>
      <c r="CC15" s="15">
        <v>0</v>
      </c>
      <c r="CD15" s="15">
        <v>3</v>
      </c>
      <c r="CE15" s="15">
        <v>0</v>
      </c>
      <c r="CF15" s="15">
        <v>0</v>
      </c>
      <c r="CG15" s="15">
        <v>0</v>
      </c>
      <c r="CH15" s="15">
        <v>1</v>
      </c>
      <c r="CI15" s="15">
        <v>0</v>
      </c>
      <c r="CJ15" s="15">
        <v>0</v>
      </c>
      <c r="CK15" s="15">
        <v>0</v>
      </c>
      <c r="CL15" s="15">
        <v>0</v>
      </c>
      <c r="CM15" s="15">
        <v>0</v>
      </c>
      <c r="CN15" s="15">
        <v>4</v>
      </c>
      <c r="CO15" s="15">
        <v>1</v>
      </c>
      <c r="CP15" s="15">
        <v>0</v>
      </c>
      <c r="CQ15" s="15">
        <v>0</v>
      </c>
      <c r="CR15" s="15">
        <v>0</v>
      </c>
      <c r="CS15" s="15">
        <v>0</v>
      </c>
      <c r="CT15" s="15">
        <v>0</v>
      </c>
      <c r="CU15" s="15">
        <v>135</v>
      </c>
      <c r="CV15" s="15">
        <v>45</v>
      </c>
      <c r="CW15" s="15">
        <v>9</v>
      </c>
      <c r="CX15" s="15">
        <v>15</v>
      </c>
      <c r="CY15" s="15">
        <v>4</v>
      </c>
      <c r="CZ15" s="15">
        <v>59</v>
      </c>
      <c r="DA15" s="15">
        <v>3</v>
      </c>
    </row>
    <row r="16" spans="1:105" x14ac:dyDescent="0.25">
      <c r="A16" s="2" t="s">
        <v>389</v>
      </c>
      <c r="D16" s="3">
        <f t="shared" ref="D16:I16" si="0">SUM(D2:D15)</f>
        <v>1020027553</v>
      </c>
      <c r="E16" s="3">
        <f t="shared" si="0"/>
        <v>10054</v>
      </c>
      <c r="F16" s="3">
        <f t="shared" si="0"/>
        <v>4937</v>
      </c>
      <c r="G16" s="3">
        <f t="shared" si="0"/>
        <v>5088</v>
      </c>
      <c r="H16" s="3">
        <f t="shared" si="0"/>
        <v>615</v>
      </c>
      <c r="I16" s="3">
        <f t="shared" si="0"/>
        <v>270</v>
      </c>
      <c r="J16" s="3">
        <f t="shared" ref="J16:BU16" si="1">SUM(J2:J15)</f>
        <v>432</v>
      </c>
      <c r="K16" s="3">
        <f t="shared" si="1"/>
        <v>797</v>
      </c>
      <c r="L16" s="3">
        <f t="shared" si="1"/>
        <v>383</v>
      </c>
      <c r="M16" s="3">
        <f t="shared" si="1"/>
        <v>233</v>
      </c>
      <c r="N16" s="3">
        <f t="shared" si="1"/>
        <v>213</v>
      </c>
      <c r="O16" s="3">
        <f t="shared" si="1"/>
        <v>333</v>
      </c>
      <c r="P16" s="3">
        <f t="shared" si="1"/>
        <v>354</v>
      </c>
      <c r="Q16" s="3">
        <f t="shared" si="1"/>
        <v>484</v>
      </c>
      <c r="R16" s="3">
        <f t="shared" si="1"/>
        <v>595</v>
      </c>
      <c r="S16" s="3">
        <f t="shared" si="1"/>
        <v>697</v>
      </c>
      <c r="T16" s="3">
        <f t="shared" si="1"/>
        <v>643</v>
      </c>
      <c r="U16" s="3">
        <f t="shared" si="1"/>
        <v>789</v>
      </c>
      <c r="V16" s="3">
        <f t="shared" si="1"/>
        <v>770</v>
      </c>
      <c r="W16" s="3">
        <f t="shared" si="1"/>
        <v>738</v>
      </c>
      <c r="X16" s="3">
        <f t="shared" si="1"/>
        <v>702</v>
      </c>
      <c r="Y16" s="3">
        <f t="shared" si="1"/>
        <v>619</v>
      </c>
      <c r="Z16" s="3">
        <f t="shared" si="1"/>
        <v>415</v>
      </c>
      <c r="AA16" s="3">
        <f t="shared" si="1"/>
        <v>269</v>
      </c>
      <c r="AB16" s="3">
        <f t="shared" si="1"/>
        <v>289</v>
      </c>
      <c r="AC16" s="3">
        <f t="shared" si="1"/>
        <v>7937</v>
      </c>
      <c r="AD16" s="3">
        <f t="shared" si="1"/>
        <v>2014</v>
      </c>
      <c r="AE16" s="3">
        <f t="shared" si="1"/>
        <v>5896</v>
      </c>
      <c r="AF16" s="3">
        <f t="shared" si="1"/>
        <v>256</v>
      </c>
      <c r="AG16" s="3">
        <f t="shared" si="1"/>
        <v>4258</v>
      </c>
      <c r="AH16" s="3">
        <f t="shared" si="1"/>
        <v>826</v>
      </c>
      <c r="AI16" s="3">
        <f t="shared" si="1"/>
        <v>556</v>
      </c>
      <c r="AJ16" s="3">
        <f t="shared" si="1"/>
        <v>8004</v>
      </c>
      <c r="AK16" s="3">
        <f t="shared" si="1"/>
        <v>289218</v>
      </c>
      <c r="AL16" s="3">
        <f t="shared" si="1"/>
        <v>260325</v>
      </c>
      <c r="AM16" s="3">
        <f t="shared" si="1"/>
        <v>1508</v>
      </c>
      <c r="AN16" s="3">
        <f t="shared" si="1"/>
        <v>4836</v>
      </c>
      <c r="AO16" s="3">
        <f t="shared" si="1"/>
        <v>1632</v>
      </c>
      <c r="AP16" s="3">
        <f t="shared" si="1"/>
        <v>186677841</v>
      </c>
      <c r="AQ16" s="3">
        <f t="shared" si="1"/>
        <v>4512</v>
      </c>
      <c r="AR16" s="3">
        <f t="shared" si="1"/>
        <v>27.300000000000004</v>
      </c>
      <c r="AS16" s="3">
        <f t="shared" si="1"/>
        <v>643.70000000000005</v>
      </c>
      <c r="AT16" s="3">
        <f t="shared" si="1"/>
        <v>188</v>
      </c>
      <c r="AU16" s="3">
        <f t="shared" si="1"/>
        <v>107</v>
      </c>
      <c r="AV16" s="3">
        <f t="shared" si="1"/>
        <v>1118</v>
      </c>
      <c r="AW16" s="3">
        <f t="shared" si="1"/>
        <v>235</v>
      </c>
      <c r="AX16" s="3">
        <f t="shared" si="1"/>
        <v>487</v>
      </c>
      <c r="AY16" s="3">
        <f t="shared" si="1"/>
        <v>567</v>
      </c>
      <c r="AZ16" s="3">
        <f t="shared" si="1"/>
        <v>481</v>
      </c>
      <c r="BA16" s="3">
        <f t="shared" si="1"/>
        <v>1841</v>
      </c>
      <c r="BB16" s="3">
        <f t="shared" si="1"/>
        <v>1555</v>
      </c>
      <c r="BC16" s="3">
        <f t="shared" si="1"/>
        <v>3633</v>
      </c>
      <c r="BD16" s="3">
        <f t="shared" si="1"/>
        <v>780</v>
      </c>
      <c r="BE16" s="3">
        <f t="shared" si="1"/>
        <v>80</v>
      </c>
      <c r="BF16" s="3">
        <f t="shared" si="1"/>
        <v>4548</v>
      </c>
      <c r="BG16" s="3">
        <f t="shared" si="1"/>
        <v>508379</v>
      </c>
      <c r="BH16" s="3">
        <f t="shared" si="1"/>
        <v>452653</v>
      </c>
      <c r="BI16" s="3">
        <f t="shared" si="1"/>
        <v>960</v>
      </c>
      <c r="BJ16" s="3">
        <f t="shared" si="1"/>
        <v>2759</v>
      </c>
      <c r="BK16" s="3">
        <f t="shared" si="1"/>
        <v>808</v>
      </c>
      <c r="BL16" s="3">
        <f t="shared" si="1"/>
        <v>185212133</v>
      </c>
      <c r="BM16" s="3">
        <f t="shared" si="1"/>
        <v>3389</v>
      </c>
      <c r="BN16" s="3">
        <f t="shared" si="1"/>
        <v>4316</v>
      </c>
      <c r="BO16" s="3">
        <f t="shared" si="1"/>
        <v>493</v>
      </c>
      <c r="BP16" s="3">
        <f t="shared" si="1"/>
        <v>3823</v>
      </c>
      <c r="BQ16" s="3">
        <f t="shared" si="1"/>
        <v>4925</v>
      </c>
      <c r="BR16" s="3">
        <f t="shared" si="1"/>
        <v>1413.8999999999999</v>
      </c>
      <c r="BS16" s="3">
        <f t="shared" si="1"/>
        <v>4346</v>
      </c>
      <c r="BT16" s="3">
        <f t="shared" si="1"/>
        <v>579</v>
      </c>
      <c r="BU16" s="3">
        <f t="shared" si="1"/>
        <v>3162</v>
      </c>
      <c r="BV16" s="3">
        <f t="shared" ref="BV16:DA16" si="2">SUM(BV2:BV15)</f>
        <v>201</v>
      </c>
      <c r="BW16" s="3">
        <f t="shared" si="2"/>
        <v>577</v>
      </c>
      <c r="BX16" s="3">
        <f t="shared" si="2"/>
        <v>2384</v>
      </c>
      <c r="BY16" s="3">
        <f t="shared" si="2"/>
        <v>201</v>
      </c>
      <c r="BZ16" s="3">
        <f t="shared" si="2"/>
        <v>4</v>
      </c>
      <c r="CA16" s="3">
        <f t="shared" si="2"/>
        <v>397</v>
      </c>
      <c r="CB16" s="3">
        <f t="shared" si="2"/>
        <v>3</v>
      </c>
      <c r="CC16" s="3">
        <f t="shared" si="2"/>
        <v>6</v>
      </c>
      <c r="CD16" s="3">
        <f t="shared" si="2"/>
        <v>167</v>
      </c>
      <c r="CE16" s="3">
        <f t="shared" si="2"/>
        <v>160</v>
      </c>
      <c r="CF16" s="3">
        <f t="shared" si="2"/>
        <v>110</v>
      </c>
      <c r="CG16" s="3">
        <f t="shared" si="2"/>
        <v>149</v>
      </c>
      <c r="CH16" s="3">
        <f t="shared" si="2"/>
        <v>6</v>
      </c>
      <c r="CI16" s="3">
        <f t="shared" si="2"/>
        <v>3</v>
      </c>
      <c r="CJ16" s="3">
        <f t="shared" si="2"/>
        <v>25</v>
      </c>
      <c r="CK16" s="3">
        <f t="shared" si="2"/>
        <v>29</v>
      </c>
      <c r="CL16" s="3">
        <f t="shared" si="2"/>
        <v>17</v>
      </c>
      <c r="CM16" s="3">
        <f t="shared" si="2"/>
        <v>1119</v>
      </c>
      <c r="CN16" s="3">
        <f t="shared" si="2"/>
        <v>168</v>
      </c>
      <c r="CO16" s="3">
        <f t="shared" si="2"/>
        <v>504</v>
      </c>
      <c r="CP16" s="3">
        <f t="shared" si="2"/>
        <v>16</v>
      </c>
      <c r="CQ16" s="3">
        <f t="shared" si="2"/>
        <v>78</v>
      </c>
      <c r="CR16" s="3">
        <f t="shared" si="2"/>
        <v>0</v>
      </c>
      <c r="CS16" s="3">
        <f t="shared" si="2"/>
        <v>0</v>
      </c>
      <c r="CT16" s="3">
        <f t="shared" si="2"/>
        <v>0</v>
      </c>
      <c r="CU16" s="3">
        <f t="shared" si="2"/>
        <v>10234</v>
      </c>
      <c r="CV16" s="3">
        <f t="shared" si="2"/>
        <v>4147</v>
      </c>
      <c r="CW16" s="3">
        <f t="shared" si="2"/>
        <v>587</v>
      </c>
      <c r="CX16" s="3">
        <f t="shared" si="2"/>
        <v>1849</v>
      </c>
      <c r="CY16" s="3">
        <f t="shared" si="2"/>
        <v>599</v>
      </c>
      <c r="CZ16" s="3">
        <f t="shared" si="2"/>
        <v>2814</v>
      </c>
      <c r="DA16" s="3">
        <f t="shared" si="2"/>
        <v>238</v>
      </c>
    </row>
    <row r="17" spans="1:45" x14ac:dyDescent="0.25">
      <c r="A17" s="2" t="s">
        <v>408</v>
      </c>
      <c r="F17" s="4">
        <f>F16/E16*100</f>
        <v>49.104833896956436</v>
      </c>
      <c r="G17" s="4">
        <f>G16/E16*100</f>
        <v>50.606723692062857</v>
      </c>
      <c r="H17" s="4">
        <f>H16/13</f>
        <v>47.307692307692307</v>
      </c>
      <c r="M17" s="3">
        <f>SUM(I16:M16)</f>
        <v>2115</v>
      </c>
      <c r="W17" s="3">
        <f>SUM(N16:W16)</f>
        <v>5616</v>
      </c>
      <c r="AB17" s="3">
        <f>SUM(X16:AB16)</f>
        <v>2294</v>
      </c>
      <c r="AK17" s="3">
        <f>AK16/13</f>
        <v>22247.538461538461</v>
      </c>
      <c r="AP17" s="3">
        <f>AP16/13</f>
        <v>14359833.923076924</v>
      </c>
      <c r="AR17" s="7">
        <f>AR16/13</f>
        <v>2.1000000000000005</v>
      </c>
      <c r="AS17" s="4">
        <f>AS16/13</f>
        <v>49.515384615384619</v>
      </c>
    </row>
  </sheetData>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tabSelected="1" topLeftCell="A79" workbookViewId="0">
      <selection activeCell="I91" sqref="I91"/>
    </sheetView>
  </sheetViews>
  <sheetFormatPr defaultRowHeight="15" x14ac:dyDescent="0.25"/>
  <cols>
    <col min="1" max="1" width="13.5703125" customWidth="1"/>
    <col min="2" max="2" width="16.28515625" customWidth="1"/>
    <col min="3" max="3" width="6.28515625" customWidth="1"/>
    <col min="4" max="4" width="12.7109375" customWidth="1"/>
    <col min="5" max="5" width="6.28515625" customWidth="1"/>
    <col min="6" max="6" width="12" customWidth="1"/>
    <col min="7" max="7" width="6.28515625" customWidth="1"/>
    <col min="8" max="8" width="11.5703125" customWidth="1"/>
    <col min="9" max="9" width="6.28515625" customWidth="1"/>
    <col min="10" max="10" width="12.140625" customWidth="1"/>
    <col min="11" max="11" width="6.28515625" customWidth="1"/>
    <col min="12" max="12" width="12.28515625" customWidth="1"/>
    <col min="13" max="13" width="6.28515625" customWidth="1"/>
    <col min="14" max="14" width="12.42578125" customWidth="1"/>
    <col min="15" max="15" width="6.28515625" customWidth="1"/>
  </cols>
  <sheetData>
    <row r="1" spans="1:15" x14ac:dyDescent="0.25">
      <c r="A1" s="2" t="s">
        <v>391</v>
      </c>
      <c r="M1" s="18" t="s">
        <v>392</v>
      </c>
      <c r="O1" s="19" t="s">
        <v>393</v>
      </c>
    </row>
    <row r="2" spans="1:15" x14ac:dyDescent="0.25">
      <c r="D2" s="36" t="s">
        <v>394</v>
      </c>
      <c r="E2" s="36"/>
      <c r="F2" s="36"/>
      <c r="G2" s="36"/>
      <c r="H2" s="36"/>
      <c r="I2" s="36"/>
      <c r="J2" s="36"/>
      <c r="K2" s="36"/>
      <c r="L2" s="36"/>
      <c r="M2" s="36"/>
      <c r="N2" s="36"/>
    </row>
    <row r="3" spans="1:15" x14ac:dyDescent="0.25">
      <c r="A3" s="20"/>
      <c r="B3" s="20" t="s">
        <v>395</v>
      </c>
      <c r="C3" s="20" t="s">
        <v>390</v>
      </c>
      <c r="D3" s="20" t="s">
        <v>396</v>
      </c>
      <c r="E3" s="20" t="s">
        <v>390</v>
      </c>
      <c r="F3" s="20" t="s">
        <v>397</v>
      </c>
      <c r="G3" s="20" t="s">
        <v>390</v>
      </c>
      <c r="H3" s="20" t="s">
        <v>398</v>
      </c>
      <c r="I3" s="20" t="s">
        <v>390</v>
      </c>
      <c r="J3" s="20" t="s">
        <v>399</v>
      </c>
      <c r="K3" s="20" t="s">
        <v>390</v>
      </c>
      <c r="L3" s="20" t="s">
        <v>400</v>
      </c>
      <c r="M3" s="20" t="s">
        <v>390</v>
      </c>
      <c r="N3" s="20" t="s">
        <v>401</v>
      </c>
      <c r="O3" s="20" t="s">
        <v>390</v>
      </c>
    </row>
    <row r="4" spans="1:15" x14ac:dyDescent="0.25">
      <c r="A4" s="20" t="s">
        <v>402</v>
      </c>
      <c r="B4" s="21">
        <v>2966329316</v>
      </c>
      <c r="C4" s="22"/>
      <c r="D4" s="21">
        <v>792677374</v>
      </c>
      <c r="E4" s="22">
        <f>D4/B4*100</f>
        <v>26.722500759588623</v>
      </c>
      <c r="F4" s="21">
        <v>366030343</v>
      </c>
      <c r="G4" s="22">
        <f>F4/B4*100</f>
        <v>12.339504620261792</v>
      </c>
      <c r="H4" s="20">
        <v>536457462</v>
      </c>
      <c r="I4" s="22">
        <f>H4/B4*100</f>
        <v>18.084892297912347</v>
      </c>
      <c r="J4" s="21">
        <v>96026727</v>
      </c>
      <c r="K4" s="22">
        <f>J4/B4*100</f>
        <v>3.2372240830458079</v>
      </c>
      <c r="L4" s="21">
        <v>155109857</v>
      </c>
      <c r="M4" s="22">
        <f>L4/B4*100</f>
        <v>5.2290167569513377</v>
      </c>
      <c r="N4" s="21">
        <v>1020027553</v>
      </c>
      <c r="O4" s="22">
        <f>N4/B4*100</f>
        <v>34.386861482240093</v>
      </c>
    </row>
    <row r="5" spans="1:15" x14ac:dyDescent="0.25">
      <c r="A5" s="20" t="s">
        <v>403</v>
      </c>
      <c r="B5" s="21">
        <f>B4/1000000</f>
        <v>2966.3293159999998</v>
      </c>
      <c r="C5" s="21"/>
      <c r="D5" s="21">
        <f>D4/1000000</f>
        <v>792.67737399999999</v>
      </c>
      <c r="E5" s="21"/>
      <c r="F5" s="21">
        <f>F4/1000000</f>
        <v>366.03034300000002</v>
      </c>
      <c r="G5" s="21"/>
      <c r="H5" s="21">
        <f>H4/1000000</f>
        <v>536.45746199999996</v>
      </c>
      <c r="I5" s="21"/>
      <c r="J5" s="23">
        <f>J4/1000000</f>
        <v>96.026726999999994</v>
      </c>
      <c r="K5" s="21"/>
      <c r="L5" s="21">
        <f>L4/1000000</f>
        <v>155.10985700000001</v>
      </c>
      <c r="M5" s="21"/>
      <c r="N5" s="24">
        <f>N4/1000000</f>
        <v>1020.027553</v>
      </c>
      <c r="O5" s="21"/>
    </row>
    <row r="7" spans="1:15" x14ac:dyDescent="0.25">
      <c r="A7" s="2" t="s">
        <v>407</v>
      </c>
      <c r="D7" s="25"/>
    </row>
    <row r="8" spans="1:15" x14ac:dyDescent="0.25">
      <c r="A8" s="20"/>
      <c r="B8" s="20" t="s">
        <v>395</v>
      </c>
      <c r="C8" s="20" t="s">
        <v>390</v>
      </c>
      <c r="D8" s="20" t="s">
        <v>396</v>
      </c>
      <c r="E8" s="20" t="s">
        <v>390</v>
      </c>
      <c r="F8" s="20" t="s">
        <v>397</v>
      </c>
      <c r="G8" s="20" t="s">
        <v>390</v>
      </c>
      <c r="H8" s="20" t="s">
        <v>398</v>
      </c>
      <c r="I8" s="20" t="s">
        <v>390</v>
      </c>
      <c r="J8" s="20" t="s">
        <v>399</v>
      </c>
      <c r="K8" s="20" t="s">
        <v>390</v>
      </c>
      <c r="L8" s="20" t="s">
        <v>400</v>
      </c>
      <c r="M8" s="20" t="s">
        <v>390</v>
      </c>
      <c r="N8" s="20" t="s">
        <v>401</v>
      </c>
      <c r="O8" s="20" t="s">
        <v>390</v>
      </c>
    </row>
    <row r="9" spans="1:15" x14ac:dyDescent="0.25">
      <c r="A9" s="20" t="s">
        <v>404</v>
      </c>
      <c r="B9" s="21">
        <v>83609</v>
      </c>
      <c r="C9" s="22"/>
      <c r="D9" s="21">
        <v>14599</v>
      </c>
      <c r="E9" s="22"/>
      <c r="F9" s="21">
        <v>7782</v>
      </c>
      <c r="G9" s="22"/>
      <c r="H9" s="23">
        <v>1561</v>
      </c>
      <c r="I9" s="22"/>
      <c r="J9" s="24">
        <v>30976</v>
      </c>
      <c r="K9" s="22"/>
      <c r="L9" s="21">
        <v>18637</v>
      </c>
      <c r="M9" s="22"/>
      <c r="N9" s="21">
        <v>10054</v>
      </c>
      <c r="O9" s="22"/>
    </row>
    <row r="10" spans="1:15" x14ac:dyDescent="0.25">
      <c r="A10" s="20" t="s">
        <v>405</v>
      </c>
      <c r="B10" s="21">
        <v>42634</v>
      </c>
      <c r="C10" s="26">
        <f>B10/B9*100</f>
        <v>50.992118073413153</v>
      </c>
      <c r="D10" s="21">
        <v>7287</v>
      </c>
      <c r="E10" s="26">
        <f>D10/D9*100</f>
        <v>49.914377697102537</v>
      </c>
      <c r="F10" s="21">
        <v>3866</v>
      </c>
      <c r="G10" s="26">
        <f>F10/F9*100</f>
        <v>49.678745823695706</v>
      </c>
      <c r="H10" s="21">
        <v>770</v>
      </c>
      <c r="I10" s="26">
        <f>H10/H9*100</f>
        <v>49.327354260089685</v>
      </c>
      <c r="J10" s="21">
        <v>16229</v>
      </c>
      <c r="K10" s="28">
        <f>J10/J9*100</f>
        <v>52.392174586776861</v>
      </c>
      <c r="L10" s="21">
        <v>9545</v>
      </c>
      <c r="M10" s="26">
        <f>L10/L9*100</f>
        <v>51.215324354778126</v>
      </c>
      <c r="N10" s="21">
        <v>4937</v>
      </c>
      <c r="O10" s="27">
        <f>N10/N9*100</f>
        <v>49.104833896956436</v>
      </c>
    </row>
    <row r="11" spans="1:15" x14ac:dyDescent="0.25">
      <c r="A11" s="20" t="s">
        <v>406</v>
      </c>
      <c r="B11" s="21">
        <v>40946</v>
      </c>
      <c r="C11" s="26">
        <f>B11/B9*100</f>
        <v>48.973196665430756</v>
      </c>
      <c r="D11" s="21">
        <v>7312</v>
      </c>
      <c r="E11" s="26">
        <f>D11/D9*100</f>
        <v>50.085622302897463</v>
      </c>
      <c r="F11" s="21">
        <v>3916</v>
      </c>
      <c r="G11" s="26">
        <f>F11/F9*100</f>
        <v>50.321254176304286</v>
      </c>
      <c r="H11" s="21">
        <v>791</v>
      </c>
      <c r="I11" s="28">
        <f>H11/H9*100</f>
        <v>50.672645739910315</v>
      </c>
      <c r="J11" s="21">
        <v>14747</v>
      </c>
      <c r="K11" s="27">
        <f>J11/J9*100</f>
        <v>47.607825413223139</v>
      </c>
      <c r="L11" s="21">
        <v>9092</v>
      </c>
      <c r="M11" s="26">
        <f>L11/L9*100</f>
        <v>48.784675645221867</v>
      </c>
      <c r="N11" s="21">
        <v>5088</v>
      </c>
      <c r="O11" s="26">
        <f>N11/N9*100</f>
        <v>50.606723692062857</v>
      </c>
    </row>
    <row r="13" spans="1:15" x14ac:dyDescent="0.25">
      <c r="A13" s="2" t="s">
        <v>410</v>
      </c>
    </row>
    <row r="14" spans="1:15" x14ac:dyDescent="0.25">
      <c r="A14" s="20"/>
      <c r="B14" s="20" t="s">
        <v>395</v>
      </c>
      <c r="C14" s="20" t="s">
        <v>390</v>
      </c>
      <c r="D14" s="20" t="s">
        <v>396</v>
      </c>
      <c r="E14" s="20" t="s">
        <v>390</v>
      </c>
      <c r="F14" s="20" t="s">
        <v>397</v>
      </c>
      <c r="G14" s="20" t="s">
        <v>390</v>
      </c>
      <c r="H14" s="20" t="s">
        <v>398</v>
      </c>
      <c r="I14" s="20" t="s">
        <v>390</v>
      </c>
      <c r="J14" s="20" t="s">
        <v>399</v>
      </c>
      <c r="K14" s="20" t="s">
        <v>390</v>
      </c>
      <c r="L14" s="20" t="s">
        <v>400</v>
      </c>
      <c r="M14" s="20" t="s">
        <v>390</v>
      </c>
      <c r="N14" s="20" t="s">
        <v>401</v>
      </c>
      <c r="O14" s="20" t="s">
        <v>390</v>
      </c>
    </row>
    <row r="15" spans="1:15" x14ac:dyDescent="0.25">
      <c r="A15" s="20"/>
      <c r="B15" s="26">
        <v>47.4375</v>
      </c>
      <c r="C15" s="22"/>
      <c r="D15" s="22">
        <v>48.285714285714285</v>
      </c>
      <c r="E15" s="22"/>
      <c r="F15" s="26">
        <v>47.4</v>
      </c>
      <c r="G15" s="22"/>
      <c r="H15" s="29">
        <v>52.25</v>
      </c>
      <c r="I15" s="22"/>
      <c r="J15" s="27">
        <v>44.833333333333336</v>
      </c>
      <c r="K15" s="22"/>
      <c r="L15" s="26">
        <v>45.166666666666664</v>
      </c>
      <c r="M15" s="22"/>
      <c r="N15" s="26">
        <v>47.307692307692307</v>
      </c>
      <c r="O15" s="22"/>
    </row>
    <row r="17" spans="1:15" x14ac:dyDescent="0.25">
      <c r="A17" s="2" t="s">
        <v>411</v>
      </c>
    </row>
    <row r="18" spans="1:15" x14ac:dyDescent="0.25">
      <c r="A18" s="20"/>
      <c r="B18" s="20" t="s">
        <v>395</v>
      </c>
      <c r="C18" s="20" t="s">
        <v>390</v>
      </c>
      <c r="D18" s="20" t="s">
        <v>396</v>
      </c>
      <c r="E18" s="20" t="s">
        <v>390</v>
      </c>
      <c r="F18" s="20" t="s">
        <v>397</v>
      </c>
      <c r="G18" s="20" t="s">
        <v>390</v>
      </c>
      <c r="H18" s="20" t="s">
        <v>398</v>
      </c>
      <c r="I18" s="20" t="s">
        <v>390</v>
      </c>
      <c r="J18" s="20" t="s">
        <v>399</v>
      </c>
      <c r="K18" s="20" t="s">
        <v>390</v>
      </c>
      <c r="L18" s="20" t="s">
        <v>400</v>
      </c>
      <c r="M18" s="20" t="s">
        <v>390</v>
      </c>
      <c r="N18" s="20" t="s">
        <v>401</v>
      </c>
      <c r="O18" s="20" t="s">
        <v>390</v>
      </c>
    </row>
    <row r="19" spans="1:15" x14ac:dyDescent="0.25">
      <c r="A19" s="20" t="s">
        <v>409</v>
      </c>
      <c r="B19" s="26">
        <f>B9/B5</f>
        <v>28.186014124940133</v>
      </c>
      <c r="C19" s="22"/>
      <c r="D19" s="26">
        <f>D9/D5</f>
        <v>18.417329015373159</v>
      </c>
      <c r="E19" s="22"/>
      <c r="F19" s="26">
        <f>F9/F5</f>
        <v>21.260532490881499</v>
      </c>
      <c r="G19" s="22"/>
      <c r="H19" s="30">
        <f>H9/H5</f>
        <v>2.9098299689603349</v>
      </c>
      <c r="I19" s="22"/>
      <c r="J19" s="28">
        <f>J9/J5</f>
        <v>322.57685925294527</v>
      </c>
      <c r="K19" s="22"/>
      <c r="L19" s="26">
        <f>L9/L5</f>
        <v>120.15355026727927</v>
      </c>
      <c r="M19" s="22"/>
      <c r="N19" s="26">
        <f>N9/N5</f>
        <v>9.8565964913694835</v>
      </c>
      <c r="O19" s="22"/>
    </row>
    <row r="21" spans="1:15" x14ac:dyDescent="0.25">
      <c r="A21" s="2" t="s">
        <v>415</v>
      </c>
    </row>
    <row r="22" spans="1:15" x14ac:dyDescent="0.25">
      <c r="A22" s="20"/>
      <c r="B22" s="20" t="s">
        <v>395</v>
      </c>
      <c r="C22" s="20" t="s">
        <v>390</v>
      </c>
      <c r="D22" s="20" t="s">
        <v>396</v>
      </c>
      <c r="E22" s="20" t="s">
        <v>390</v>
      </c>
      <c r="F22" s="20" t="s">
        <v>397</v>
      </c>
      <c r="G22" s="20" t="s">
        <v>390</v>
      </c>
      <c r="H22" s="20" t="s">
        <v>398</v>
      </c>
      <c r="I22" s="20" t="s">
        <v>390</v>
      </c>
      <c r="J22" s="20" t="s">
        <v>399</v>
      </c>
      <c r="K22" s="20" t="s">
        <v>390</v>
      </c>
      <c r="L22" s="20" t="s">
        <v>400</v>
      </c>
      <c r="M22" s="20" t="s">
        <v>390</v>
      </c>
      <c r="N22" s="20" t="s">
        <v>401</v>
      </c>
      <c r="O22" s="20" t="s">
        <v>390</v>
      </c>
    </row>
    <row r="23" spans="1:15" x14ac:dyDescent="0.25">
      <c r="A23" s="20" t="s">
        <v>412</v>
      </c>
      <c r="B23" s="21">
        <v>14166</v>
      </c>
      <c r="C23" s="22">
        <f>B23/B26*100</f>
        <v>16.94903086862886</v>
      </c>
      <c r="D23" s="21">
        <v>2460</v>
      </c>
      <c r="E23" s="22">
        <f>D23/D26*100</f>
        <v>16.850469210219877</v>
      </c>
      <c r="F23" s="21">
        <v>1545</v>
      </c>
      <c r="G23" s="22">
        <f>F23/F26*100</f>
        <v>19.853508095605243</v>
      </c>
      <c r="H23" s="20">
        <v>238</v>
      </c>
      <c r="I23" s="30">
        <f>H23/H26*100</f>
        <v>15.246636771300448</v>
      </c>
      <c r="J23" s="21">
        <v>4729</v>
      </c>
      <c r="K23" s="22">
        <f>J23/J26*100</f>
        <v>15.26665805785124</v>
      </c>
      <c r="L23" s="21">
        <v>3079</v>
      </c>
      <c r="M23" s="22">
        <f>L23/L26*100</f>
        <v>16.520899286365832</v>
      </c>
      <c r="N23" s="21">
        <v>2115</v>
      </c>
      <c r="O23" s="29">
        <f>N23/N26*100</f>
        <v>21.097256857855363</v>
      </c>
    </row>
    <row r="24" spans="1:15" x14ac:dyDescent="0.25">
      <c r="A24" s="20" t="s">
        <v>413</v>
      </c>
      <c r="B24" s="21">
        <v>47159</v>
      </c>
      <c r="C24" s="22">
        <f>B24/B26*100</f>
        <v>56.423785594639867</v>
      </c>
      <c r="D24" s="21">
        <v>8105</v>
      </c>
      <c r="E24" s="22">
        <f>D24/D26*100</f>
        <v>55.517501198712239</v>
      </c>
      <c r="F24" s="21">
        <v>4337</v>
      </c>
      <c r="G24" s="22">
        <f>F24/F26*100</f>
        <v>55.731174505268569</v>
      </c>
      <c r="H24" s="20">
        <v>787</v>
      </c>
      <c r="I24" s="30">
        <f>H24/H26*100</f>
        <v>50.416399743754006</v>
      </c>
      <c r="J24" s="21">
        <v>17868</v>
      </c>
      <c r="K24" s="29">
        <f>J24/J26*100</f>
        <v>57.683367768595041</v>
      </c>
      <c r="L24" s="21">
        <v>10446</v>
      </c>
      <c r="M24" s="22">
        <f>L24/L26*100</f>
        <v>56.049793421688044</v>
      </c>
      <c r="N24" s="21">
        <v>5616</v>
      </c>
      <c r="O24" s="22">
        <f>N24/N26*100</f>
        <v>56.019950124688279</v>
      </c>
    </row>
    <row r="25" spans="1:15" x14ac:dyDescent="0.25">
      <c r="A25" s="20" t="s">
        <v>414</v>
      </c>
      <c r="B25" s="21">
        <v>22255</v>
      </c>
      <c r="C25" s="22">
        <f>B25/B26*100</f>
        <v>26.627183536731273</v>
      </c>
      <c r="D25" s="21">
        <v>4034</v>
      </c>
      <c r="E25" s="22">
        <f>D25/D26*100</f>
        <v>27.63202959106788</v>
      </c>
      <c r="F25" s="21">
        <v>1900</v>
      </c>
      <c r="G25" s="22">
        <f>F25/F26*100</f>
        <v>24.415317399126188</v>
      </c>
      <c r="H25" s="20">
        <v>536</v>
      </c>
      <c r="I25" s="29">
        <f>H25/H26*100</f>
        <v>34.336963484945549</v>
      </c>
      <c r="J25" s="21">
        <v>8379</v>
      </c>
      <c r="K25" s="22">
        <f>J25/J26*100</f>
        <v>27.049974173553721</v>
      </c>
      <c r="L25" s="21">
        <v>5112</v>
      </c>
      <c r="M25" s="22">
        <f>L25/L26*100</f>
        <v>27.429307291946131</v>
      </c>
      <c r="N25" s="21">
        <v>2294</v>
      </c>
      <c r="O25" s="30">
        <f>N25/N26*100</f>
        <v>22.882793017456361</v>
      </c>
    </row>
    <row r="26" spans="1:15" x14ac:dyDescent="0.25">
      <c r="B26" s="25">
        <f t="shared" ref="B26:O26" si="0">SUM(B23:B25)</f>
        <v>83580</v>
      </c>
      <c r="C26" s="4">
        <f t="shared" si="0"/>
        <v>100</v>
      </c>
      <c r="D26" s="25">
        <f t="shared" si="0"/>
        <v>14599</v>
      </c>
      <c r="E26" s="4">
        <f t="shared" si="0"/>
        <v>99.999999999999986</v>
      </c>
      <c r="F26" s="25">
        <f t="shared" si="0"/>
        <v>7782</v>
      </c>
      <c r="G26" s="4">
        <f t="shared" si="0"/>
        <v>100</v>
      </c>
      <c r="H26" s="25">
        <f t="shared" si="0"/>
        <v>1561</v>
      </c>
      <c r="I26" s="4">
        <f t="shared" si="0"/>
        <v>100</v>
      </c>
      <c r="J26" s="25">
        <f t="shared" si="0"/>
        <v>30976</v>
      </c>
      <c r="K26" s="4">
        <f t="shared" si="0"/>
        <v>100</v>
      </c>
      <c r="L26" s="25">
        <f t="shared" si="0"/>
        <v>18637</v>
      </c>
      <c r="M26" s="4">
        <f t="shared" si="0"/>
        <v>100.00000000000001</v>
      </c>
      <c r="N26" s="25">
        <f t="shared" si="0"/>
        <v>10025</v>
      </c>
      <c r="O26" s="4">
        <f t="shared" si="0"/>
        <v>100.00000000000001</v>
      </c>
    </row>
    <row r="28" spans="1:15" x14ac:dyDescent="0.25">
      <c r="A28" s="2" t="s">
        <v>416</v>
      </c>
    </row>
    <row r="29" spans="1:15" x14ac:dyDescent="0.25">
      <c r="A29" s="20"/>
      <c r="B29" s="20" t="s">
        <v>395</v>
      </c>
      <c r="C29" s="20" t="s">
        <v>390</v>
      </c>
      <c r="D29" s="20" t="s">
        <v>396</v>
      </c>
      <c r="E29" s="20" t="s">
        <v>390</v>
      </c>
      <c r="F29" s="20" t="s">
        <v>397</v>
      </c>
      <c r="G29" s="20" t="s">
        <v>390</v>
      </c>
      <c r="H29" s="20" t="s">
        <v>398</v>
      </c>
      <c r="I29" s="20" t="s">
        <v>390</v>
      </c>
      <c r="J29" s="20" t="s">
        <v>399</v>
      </c>
      <c r="K29" s="20" t="s">
        <v>390</v>
      </c>
      <c r="L29" s="20" t="s">
        <v>400</v>
      </c>
      <c r="M29" s="20" t="s">
        <v>390</v>
      </c>
      <c r="N29" s="20" t="s">
        <v>401</v>
      </c>
      <c r="O29" s="20" t="s">
        <v>390</v>
      </c>
    </row>
    <row r="30" spans="1:15" x14ac:dyDescent="0.25">
      <c r="A30" s="20"/>
      <c r="B30" s="21">
        <v>4120</v>
      </c>
      <c r="C30" s="26">
        <f>B30/B26*100</f>
        <v>4.929408949509452</v>
      </c>
      <c r="D30" s="21">
        <v>432</v>
      </c>
      <c r="E30" s="31">
        <f>D30/D26*100</f>
        <v>2.9591067881361734</v>
      </c>
      <c r="F30" s="21">
        <v>254</v>
      </c>
      <c r="G30" s="26">
        <f>F30/F26*100</f>
        <v>3.2639424312516061</v>
      </c>
      <c r="H30" s="21">
        <v>61</v>
      </c>
      <c r="I30" s="26">
        <f>H30/H26*100</f>
        <v>3.9077514413837284</v>
      </c>
      <c r="J30" s="21">
        <v>2044</v>
      </c>
      <c r="K30" s="28">
        <f>J30/J26*100</f>
        <v>6.5986570247933889</v>
      </c>
      <c r="L30" s="21">
        <v>773</v>
      </c>
      <c r="M30" s="26">
        <f>L30/L26*100</f>
        <v>4.147663250523153</v>
      </c>
      <c r="N30" s="21">
        <v>556</v>
      </c>
      <c r="O30" s="26">
        <f>N30/N26*100</f>
        <v>5.546134663341646</v>
      </c>
    </row>
    <row r="32" spans="1:15" x14ac:dyDescent="0.25">
      <c r="A32" s="2" t="s">
        <v>417</v>
      </c>
    </row>
    <row r="33" spans="1:15" x14ac:dyDescent="0.25">
      <c r="A33" s="20"/>
      <c r="B33" s="20" t="s">
        <v>395</v>
      </c>
      <c r="C33" s="20" t="s">
        <v>390</v>
      </c>
      <c r="D33" s="20" t="s">
        <v>396</v>
      </c>
      <c r="E33" s="20" t="s">
        <v>390</v>
      </c>
      <c r="F33" s="20" t="s">
        <v>397</v>
      </c>
      <c r="G33" s="20" t="s">
        <v>390</v>
      </c>
      <c r="H33" s="20" t="s">
        <v>398</v>
      </c>
      <c r="I33" s="20" t="s">
        <v>390</v>
      </c>
      <c r="J33" s="20" t="s">
        <v>399</v>
      </c>
      <c r="K33" s="20" t="s">
        <v>390</v>
      </c>
      <c r="L33" s="20" t="s">
        <v>400</v>
      </c>
      <c r="M33" s="20" t="s">
        <v>390</v>
      </c>
      <c r="N33" s="20" t="s">
        <v>401</v>
      </c>
      <c r="O33" s="20" t="s">
        <v>390</v>
      </c>
    </row>
    <row r="34" spans="1:15" x14ac:dyDescent="0.25">
      <c r="A34" s="20"/>
      <c r="B34" s="21">
        <v>21751.041666666668</v>
      </c>
      <c r="C34" s="26"/>
      <c r="D34" s="23">
        <v>21392.5</v>
      </c>
      <c r="E34" s="26"/>
      <c r="F34" s="21">
        <v>21476</v>
      </c>
      <c r="G34" s="26"/>
      <c r="H34" s="21">
        <v>21823</v>
      </c>
      <c r="I34" s="26"/>
      <c r="J34" s="21">
        <v>21778.166666666668</v>
      </c>
      <c r="K34" s="26"/>
      <c r="L34" s="21">
        <v>21666</v>
      </c>
      <c r="M34" s="26"/>
      <c r="N34" s="24">
        <v>22247.538461538461</v>
      </c>
      <c r="O34" s="26"/>
    </row>
    <row r="36" spans="1:15" x14ac:dyDescent="0.25">
      <c r="A36" s="2" t="s">
        <v>41</v>
      </c>
    </row>
    <row r="37" spans="1:15" x14ac:dyDescent="0.25">
      <c r="A37" s="20"/>
      <c r="B37" s="20" t="s">
        <v>395</v>
      </c>
      <c r="C37" s="20"/>
      <c r="D37" s="20" t="s">
        <v>396</v>
      </c>
      <c r="E37" s="20"/>
      <c r="F37" s="20" t="s">
        <v>397</v>
      </c>
      <c r="G37" s="20"/>
      <c r="H37" s="20" t="s">
        <v>398</v>
      </c>
      <c r="I37" s="20"/>
      <c r="J37" s="20" t="s">
        <v>399</v>
      </c>
      <c r="K37" s="20"/>
      <c r="L37" s="20" t="s">
        <v>400</v>
      </c>
      <c r="M37" s="20"/>
      <c r="N37" s="20" t="s">
        <v>401</v>
      </c>
      <c r="O37" s="20"/>
    </row>
    <row r="38" spans="1:15" x14ac:dyDescent="0.25">
      <c r="A38" s="20" t="s">
        <v>418</v>
      </c>
      <c r="B38" s="21">
        <v>1550806217</v>
      </c>
      <c r="C38" s="21"/>
      <c r="D38" s="21">
        <v>267225188</v>
      </c>
      <c r="E38" s="21"/>
      <c r="F38" s="25">
        <v>141411388</v>
      </c>
      <c r="G38" s="21"/>
      <c r="H38" s="21">
        <v>29297723</v>
      </c>
      <c r="I38" s="21"/>
      <c r="J38" s="21">
        <v>579407136</v>
      </c>
      <c r="K38" s="21"/>
      <c r="L38" s="21">
        <v>346786941</v>
      </c>
      <c r="M38" s="21"/>
      <c r="N38" s="21">
        <v>186677841</v>
      </c>
      <c r="O38" s="26"/>
    </row>
    <row r="39" spans="1:15" x14ac:dyDescent="0.25">
      <c r="A39" s="20" t="s">
        <v>419</v>
      </c>
      <c r="B39" s="21">
        <f>B38/B26</f>
        <v>18554.752536491982</v>
      </c>
      <c r="C39" s="21"/>
      <c r="D39" s="21">
        <f>D38/D26</f>
        <v>18304.348791013083</v>
      </c>
      <c r="E39" s="21"/>
      <c r="F39" s="23">
        <f>F38/F26</f>
        <v>18171.599588794656</v>
      </c>
      <c r="G39" s="21"/>
      <c r="H39" s="24">
        <f>H38/H26</f>
        <v>18768.560538116591</v>
      </c>
      <c r="I39" s="21"/>
      <c r="J39" s="21">
        <f>J38/J26</f>
        <v>18705.034090909092</v>
      </c>
      <c r="K39" s="21"/>
      <c r="L39" s="21">
        <f>L38/L26</f>
        <v>18607.444384825885</v>
      </c>
      <c r="M39" s="21"/>
      <c r="N39" s="21">
        <f>N38/N26</f>
        <v>18621.231022443892</v>
      </c>
      <c r="O39" s="20"/>
    </row>
    <row r="41" spans="1:15" x14ac:dyDescent="0.25">
      <c r="A41" s="2" t="s">
        <v>42</v>
      </c>
      <c r="B41" s="2"/>
    </row>
    <row r="42" spans="1:15" x14ac:dyDescent="0.25">
      <c r="A42" s="20"/>
      <c r="B42" s="20" t="s">
        <v>395</v>
      </c>
      <c r="C42" s="20" t="s">
        <v>390</v>
      </c>
      <c r="D42" s="20" t="s">
        <v>396</v>
      </c>
      <c r="E42" s="20" t="s">
        <v>390</v>
      </c>
      <c r="F42" s="20" t="s">
        <v>397</v>
      </c>
      <c r="G42" s="20" t="s">
        <v>390</v>
      </c>
      <c r="H42" s="20" t="s">
        <v>398</v>
      </c>
      <c r="I42" s="20" t="s">
        <v>390</v>
      </c>
      <c r="J42" s="20" t="s">
        <v>399</v>
      </c>
      <c r="K42" s="20" t="s">
        <v>390</v>
      </c>
      <c r="L42" s="20" t="s">
        <v>400</v>
      </c>
      <c r="M42" s="20" t="s">
        <v>390</v>
      </c>
      <c r="N42" s="20" t="s">
        <v>401</v>
      </c>
      <c r="O42" s="20" t="s">
        <v>390</v>
      </c>
    </row>
    <row r="43" spans="1:15" x14ac:dyDescent="0.25">
      <c r="A43" s="20"/>
      <c r="B43" s="21">
        <v>43486</v>
      </c>
      <c r="C43" s="26"/>
      <c r="D43" s="21">
        <v>7372</v>
      </c>
      <c r="E43" s="26"/>
      <c r="F43" s="21">
        <v>3756</v>
      </c>
      <c r="G43" s="26"/>
      <c r="H43" s="23">
        <v>796</v>
      </c>
      <c r="I43" s="26"/>
      <c r="J43" s="24">
        <v>17243</v>
      </c>
      <c r="K43" s="26"/>
      <c r="L43" s="21">
        <v>9807</v>
      </c>
      <c r="M43" s="26"/>
      <c r="N43" s="21">
        <v>4512</v>
      </c>
      <c r="O43" s="26"/>
    </row>
    <row r="45" spans="1:15" x14ac:dyDescent="0.25">
      <c r="A45" s="2" t="s">
        <v>43</v>
      </c>
      <c r="B45" s="2"/>
    </row>
    <row r="46" spans="1:15" x14ac:dyDescent="0.25">
      <c r="A46" s="20"/>
      <c r="B46" s="20" t="s">
        <v>395</v>
      </c>
      <c r="C46" s="20" t="s">
        <v>390</v>
      </c>
      <c r="D46" s="20" t="s">
        <v>396</v>
      </c>
      <c r="E46" s="20" t="s">
        <v>390</v>
      </c>
      <c r="F46" s="20" t="s">
        <v>397</v>
      </c>
      <c r="G46" s="20" t="s">
        <v>390</v>
      </c>
      <c r="H46" s="20" t="s">
        <v>398</v>
      </c>
      <c r="I46" s="20" t="s">
        <v>390</v>
      </c>
      <c r="J46" s="20" t="s">
        <v>399</v>
      </c>
      <c r="K46" s="20" t="s">
        <v>390</v>
      </c>
      <c r="L46" s="20" t="s">
        <v>400</v>
      </c>
      <c r="M46" s="20" t="s">
        <v>390</v>
      </c>
      <c r="N46" s="20" t="s">
        <v>401</v>
      </c>
      <c r="O46" s="20" t="s">
        <v>390</v>
      </c>
    </row>
    <row r="47" spans="1:15" x14ac:dyDescent="0.25">
      <c r="A47" s="20"/>
      <c r="B47" s="26">
        <v>2.0413043478260873</v>
      </c>
      <c r="C47" s="26"/>
      <c r="D47" s="32">
        <v>2.0749999999999997</v>
      </c>
      <c r="E47" s="26"/>
      <c r="F47" s="26">
        <v>2.04</v>
      </c>
      <c r="G47" s="26"/>
      <c r="H47" s="26">
        <v>1.875</v>
      </c>
      <c r="I47" s="26"/>
      <c r="J47" s="27">
        <v>1.7999999999999998</v>
      </c>
      <c r="K47" s="26"/>
      <c r="L47" s="26">
        <v>1.9000000000000001</v>
      </c>
      <c r="M47" s="26"/>
      <c r="N47" s="33">
        <v>2.1000000000000005</v>
      </c>
      <c r="O47" s="26"/>
    </row>
    <row r="49" spans="1:15" x14ac:dyDescent="0.25">
      <c r="A49" s="2" t="s">
        <v>44</v>
      </c>
    </row>
    <row r="50" spans="1:15" x14ac:dyDescent="0.25">
      <c r="A50" s="20"/>
      <c r="B50" s="20" t="s">
        <v>395</v>
      </c>
      <c r="C50" s="20" t="s">
        <v>390</v>
      </c>
      <c r="D50" s="20" t="s">
        <v>396</v>
      </c>
      <c r="E50" s="20" t="s">
        <v>390</v>
      </c>
      <c r="F50" s="20" t="s">
        <v>397</v>
      </c>
      <c r="G50" s="20" t="s">
        <v>390</v>
      </c>
      <c r="H50" s="20" t="s">
        <v>398</v>
      </c>
      <c r="I50" s="20" t="s">
        <v>390</v>
      </c>
      <c r="J50" s="20" t="s">
        <v>399</v>
      </c>
      <c r="K50" s="20" t="s">
        <v>390</v>
      </c>
      <c r="L50" s="20" t="s">
        <v>400</v>
      </c>
      <c r="M50" s="20" t="s">
        <v>390</v>
      </c>
      <c r="N50" s="20" t="s">
        <v>401</v>
      </c>
      <c r="O50" s="20" t="s">
        <v>390</v>
      </c>
    </row>
    <row r="51" spans="1:15" x14ac:dyDescent="0.25">
      <c r="A51" s="20"/>
      <c r="B51" s="26">
        <v>47.556521739130432</v>
      </c>
      <c r="C51" s="26"/>
      <c r="D51" s="26">
        <v>47.949999999999996</v>
      </c>
      <c r="E51" s="26"/>
      <c r="F51" s="28">
        <v>51.779999999999994</v>
      </c>
      <c r="G51" s="26"/>
      <c r="H51" s="26">
        <v>51.650000000000006</v>
      </c>
      <c r="I51" s="26"/>
      <c r="J51" s="26">
        <v>42.1</v>
      </c>
      <c r="K51" s="26"/>
      <c r="L51" s="27">
        <v>41.733333333333327</v>
      </c>
      <c r="M51" s="26"/>
      <c r="N51" s="26">
        <v>49.515384615384619</v>
      </c>
      <c r="O51" s="26"/>
    </row>
    <row r="53" spans="1:15" x14ac:dyDescent="0.25">
      <c r="A53" s="2" t="s">
        <v>420</v>
      </c>
    </row>
    <row r="54" spans="1:15" x14ac:dyDescent="0.25">
      <c r="A54" s="20"/>
      <c r="B54" s="20" t="s">
        <v>395</v>
      </c>
      <c r="C54" s="20" t="s">
        <v>390</v>
      </c>
      <c r="D54" s="20" t="s">
        <v>396</v>
      </c>
      <c r="E54" s="20" t="s">
        <v>390</v>
      </c>
      <c r="F54" s="20" t="s">
        <v>397</v>
      </c>
      <c r="G54" s="20" t="s">
        <v>390</v>
      </c>
      <c r="H54" s="20" t="s">
        <v>398</v>
      </c>
      <c r="I54" s="20" t="s">
        <v>390</v>
      </c>
      <c r="J54" s="20" t="s">
        <v>399</v>
      </c>
      <c r="K54" s="20" t="s">
        <v>390</v>
      </c>
      <c r="L54" s="20" t="s">
        <v>400</v>
      </c>
      <c r="M54" s="20" t="s">
        <v>390</v>
      </c>
      <c r="N54" s="20" t="s">
        <v>401</v>
      </c>
      <c r="O54" s="20" t="s">
        <v>390</v>
      </c>
    </row>
    <row r="55" spans="1:15" x14ac:dyDescent="0.25">
      <c r="A55" s="20"/>
      <c r="B55" s="21">
        <v>7817</v>
      </c>
      <c r="C55" s="26">
        <f>B55/B43*100</f>
        <v>17.975900289748424</v>
      </c>
      <c r="D55" s="21">
        <v>1350</v>
      </c>
      <c r="E55" s="26">
        <f>D55/D43*100</f>
        <v>18.312533912099838</v>
      </c>
      <c r="F55" s="21">
        <v>824</v>
      </c>
      <c r="G55" s="26">
        <f>F55/F43*100</f>
        <v>21.938232161874335</v>
      </c>
      <c r="H55" s="21">
        <v>124</v>
      </c>
      <c r="I55" s="26">
        <f>H55/H43*100</f>
        <v>15.577889447236181</v>
      </c>
      <c r="J55" s="21">
        <v>2705</v>
      </c>
      <c r="K55" s="27">
        <f>J55/J43*100</f>
        <v>15.687525372614974</v>
      </c>
      <c r="L55" s="21">
        <v>1696</v>
      </c>
      <c r="M55" s="26">
        <f>L55/L43*100</f>
        <v>17.293769756296523</v>
      </c>
      <c r="N55" s="21">
        <v>1118</v>
      </c>
      <c r="O55" s="28">
        <f>N55/N43*100</f>
        <v>24.778368794326241</v>
      </c>
    </row>
    <row r="57" spans="1:15" x14ac:dyDescent="0.25">
      <c r="A57" s="2" t="s">
        <v>421</v>
      </c>
      <c r="D57" s="34"/>
    </row>
    <row r="58" spans="1:15" x14ac:dyDescent="0.25">
      <c r="A58" s="20"/>
      <c r="B58" s="20" t="s">
        <v>395</v>
      </c>
      <c r="C58" s="20" t="s">
        <v>390</v>
      </c>
      <c r="D58" s="20" t="s">
        <v>396</v>
      </c>
      <c r="E58" s="20" t="s">
        <v>390</v>
      </c>
      <c r="F58" s="20" t="s">
        <v>397</v>
      </c>
      <c r="G58" s="20" t="s">
        <v>390</v>
      </c>
      <c r="H58" s="20" t="s">
        <v>398</v>
      </c>
      <c r="I58" s="20" t="s">
        <v>390</v>
      </c>
      <c r="J58" s="20" t="s">
        <v>399</v>
      </c>
      <c r="K58" s="20" t="s">
        <v>390</v>
      </c>
      <c r="L58" s="20" t="s">
        <v>400</v>
      </c>
      <c r="M58" s="20" t="s">
        <v>390</v>
      </c>
      <c r="N58" s="20" t="s">
        <v>401</v>
      </c>
      <c r="O58" s="20" t="s">
        <v>390</v>
      </c>
    </row>
    <row r="59" spans="1:15" x14ac:dyDescent="0.25">
      <c r="A59" s="20"/>
      <c r="B59" s="21">
        <v>15850</v>
      </c>
      <c r="C59" s="26">
        <f>B59/B43*100</f>
        <v>36.448512164834661</v>
      </c>
      <c r="D59" s="21">
        <v>2858</v>
      </c>
      <c r="E59" s="26">
        <f>D59/D43*100</f>
        <v>38.768312533912095</v>
      </c>
      <c r="F59" s="21">
        <v>1331</v>
      </c>
      <c r="G59" s="26">
        <f>F59/F43*100</f>
        <v>35.436634717784877</v>
      </c>
      <c r="H59" s="21">
        <v>379</v>
      </c>
      <c r="I59" s="28">
        <f>H59/H43*100</f>
        <v>47.613065326633162</v>
      </c>
      <c r="J59" s="21">
        <v>6057</v>
      </c>
      <c r="K59" s="26">
        <f>J59/J43*100</f>
        <v>35.127298033984808</v>
      </c>
      <c r="L59" s="21">
        <v>3670</v>
      </c>
      <c r="M59" s="26">
        <f>L59/L43*100</f>
        <v>37.422249413684106</v>
      </c>
      <c r="N59" s="21">
        <v>1555</v>
      </c>
      <c r="O59" s="27">
        <f>N59/N43*100</f>
        <v>34.463652482269502</v>
      </c>
    </row>
    <row r="61" spans="1:15" x14ac:dyDescent="0.25">
      <c r="A61" s="2" t="s">
        <v>422</v>
      </c>
      <c r="D61" s="25"/>
    </row>
    <row r="62" spans="1:15" x14ac:dyDescent="0.25">
      <c r="A62" s="20"/>
      <c r="B62" s="20" t="s">
        <v>395</v>
      </c>
      <c r="C62" s="20" t="s">
        <v>390</v>
      </c>
      <c r="D62" s="20" t="s">
        <v>396</v>
      </c>
      <c r="E62" s="20" t="s">
        <v>390</v>
      </c>
      <c r="F62" s="20" t="s">
        <v>397</v>
      </c>
      <c r="G62" s="20" t="s">
        <v>390</v>
      </c>
      <c r="H62" s="20" t="s">
        <v>398</v>
      </c>
      <c r="I62" s="20" t="s">
        <v>390</v>
      </c>
      <c r="J62" s="20" t="s">
        <v>399</v>
      </c>
      <c r="K62" s="20" t="s">
        <v>390</v>
      </c>
      <c r="L62" s="20" t="s">
        <v>400</v>
      </c>
      <c r="M62" s="20" t="s">
        <v>390</v>
      </c>
      <c r="N62" s="20" t="s">
        <v>401</v>
      </c>
      <c r="O62" s="20" t="s">
        <v>390</v>
      </c>
    </row>
    <row r="63" spans="1:15" x14ac:dyDescent="0.25">
      <c r="A63" s="20"/>
      <c r="B63" s="21">
        <v>11921</v>
      </c>
      <c r="C63" s="26">
        <f>B63/B43*100</f>
        <v>27.413420411166811</v>
      </c>
      <c r="D63" s="21">
        <v>1885</v>
      </c>
      <c r="E63" s="26">
        <f>D63/D43*100</f>
        <v>25.569723277265329</v>
      </c>
      <c r="F63" s="21">
        <v>989</v>
      </c>
      <c r="G63" s="26">
        <f>F63/F43*100</f>
        <v>26.331203407880725</v>
      </c>
      <c r="H63" s="21">
        <v>219</v>
      </c>
      <c r="I63" s="26">
        <f>H63/H43*100</f>
        <v>27.51256281407035</v>
      </c>
      <c r="J63" s="21">
        <v>5311</v>
      </c>
      <c r="K63" s="28">
        <f>J63/J43*100</f>
        <v>30.800904714956793</v>
      </c>
      <c r="L63" s="21">
        <v>2493</v>
      </c>
      <c r="M63" s="26">
        <f>L63/L43*100</f>
        <v>25.420617925971246</v>
      </c>
      <c r="N63" s="21">
        <v>960</v>
      </c>
      <c r="O63" s="27">
        <f>N63/N43*100</f>
        <v>21.276595744680851</v>
      </c>
    </row>
    <row r="65" spans="1:15" x14ac:dyDescent="0.25">
      <c r="A65" s="2" t="s">
        <v>423</v>
      </c>
      <c r="D65" s="25"/>
    </row>
    <row r="66" spans="1:15" x14ac:dyDescent="0.25">
      <c r="A66" s="20"/>
      <c r="B66" s="20" t="s">
        <v>395</v>
      </c>
      <c r="C66" s="20" t="s">
        <v>390</v>
      </c>
      <c r="D66" s="20" t="s">
        <v>396</v>
      </c>
      <c r="E66" s="20" t="s">
        <v>390</v>
      </c>
      <c r="F66" s="20" t="s">
        <v>397</v>
      </c>
      <c r="G66" s="20" t="s">
        <v>390</v>
      </c>
      <c r="H66" s="20" t="s">
        <v>398</v>
      </c>
      <c r="I66" s="20" t="s">
        <v>390</v>
      </c>
      <c r="J66" s="20" t="s">
        <v>399</v>
      </c>
      <c r="K66" s="20" t="s">
        <v>390</v>
      </c>
      <c r="L66" s="20" t="s">
        <v>400</v>
      </c>
      <c r="M66" s="20" t="s">
        <v>390</v>
      </c>
      <c r="N66" s="20" t="s">
        <v>401</v>
      </c>
      <c r="O66" s="20" t="s">
        <v>390</v>
      </c>
    </row>
    <row r="67" spans="1:15" x14ac:dyDescent="0.25">
      <c r="A67" s="20"/>
      <c r="B67" s="21">
        <v>8183</v>
      </c>
      <c r="C67" s="26">
        <f>E67+G67+I67+K67+M67+O67</f>
        <v>100</v>
      </c>
      <c r="D67" s="21">
        <v>814</v>
      </c>
      <c r="E67" s="26">
        <f>D67/B67*100</f>
        <v>9.9474520347060977</v>
      </c>
      <c r="F67" s="21">
        <v>178</v>
      </c>
      <c r="G67" s="26">
        <f>F67/B67*100</f>
        <v>2.1752413540266406</v>
      </c>
      <c r="H67" s="21">
        <v>3108</v>
      </c>
      <c r="I67" s="26">
        <f>H67/B67*100</f>
        <v>37.981180496150557</v>
      </c>
      <c r="J67" s="23">
        <v>142</v>
      </c>
      <c r="K67" s="26">
        <f>J67/B67*100</f>
        <v>1.7353049004032752</v>
      </c>
      <c r="L67" s="21">
        <v>552</v>
      </c>
      <c r="M67" s="26">
        <f>L67/B67*100</f>
        <v>6.745692288891604</v>
      </c>
      <c r="N67" s="24">
        <v>3389</v>
      </c>
      <c r="O67" s="26">
        <f>N67/B67*100</f>
        <v>41.415128925821826</v>
      </c>
    </row>
    <row r="69" spans="1:15" x14ac:dyDescent="0.25">
      <c r="A69" s="2" t="s">
        <v>424</v>
      </c>
      <c r="D69" s="25"/>
    </row>
    <row r="70" spans="1:15" x14ac:dyDescent="0.25">
      <c r="A70" s="20"/>
      <c r="B70" s="20" t="s">
        <v>395</v>
      </c>
      <c r="C70" s="20" t="s">
        <v>390</v>
      </c>
      <c r="D70" s="20" t="s">
        <v>396</v>
      </c>
      <c r="E70" s="20" t="s">
        <v>390</v>
      </c>
      <c r="F70" s="20" t="s">
        <v>397</v>
      </c>
      <c r="G70" s="20" t="s">
        <v>390</v>
      </c>
      <c r="H70" s="20" t="s">
        <v>398</v>
      </c>
      <c r="I70" s="20" t="s">
        <v>390</v>
      </c>
      <c r="J70" s="20" t="s">
        <v>399</v>
      </c>
      <c r="K70" s="20" t="s">
        <v>390</v>
      </c>
      <c r="L70" s="20" t="s">
        <v>400</v>
      </c>
      <c r="M70" s="20" t="s">
        <v>390</v>
      </c>
      <c r="N70" s="20" t="s">
        <v>401</v>
      </c>
      <c r="O70" s="20" t="s">
        <v>390</v>
      </c>
    </row>
    <row r="71" spans="1:15" x14ac:dyDescent="0.25">
      <c r="A71" s="20"/>
      <c r="B71" s="21">
        <v>28394</v>
      </c>
      <c r="C71" s="26">
        <f>E71+G71+I71+K71+M71+O71</f>
        <v>100</v>
      </c>
      <c r="D71" s="21">
        <v>6549</v>
      </c>
      <c r="E71" s="26">
        <f>D71/B71*100</f>
        <v>23.064731985630768</v>
      </c>
      <c r="F71" s="21">
        <v>3172</v>
      </c>
      <c r="G71" s="26">
        <f>F71/B71*100</f>
        <v>11.171374233993097</v>
      </c>
      <c r="H71" s="23">
        <v>1075</v>
      </c>
      <c r="I71" s="26">
        <f>H71/B71*100</f>
        <v>3.7860111291117842</v>
      </c>
      <c r="J71" s="24">
        <v>6716</v>
      </c>
      <c r="K71" s="26">
        <f>J71/B71*100</f>
        <v>23.652884412199761</v>
      </c>
      <c r="L71" s="21">
        <v>6566</v>
      </c>
      <c r="M71" s="26">
        <f>L71/B71*100</f>
        <v>23.124603789532998</v>
      </c>
      <c r="N71" s="21">
        <v>4316</v>
      </c>
      <c r="O71" s="26">
        <f>N71/B71*100</f>
        <v>15.20039444953159</v>
      </c>
    </row>
    <row r="73" spans="1:15" x14ac:dyDescent="0.25">
      <c r="A73" s="2" t="s">
        <v>425</v>
      </c>
      <c r="D73" s="25"/>
    </row>
    <row r="74" spans="1:15" x14ac:dyDescent="0.25">
      <c r="A74" s="20"/>
      <c r="B74" s="20" t="s">
        <v>395</v>
      </c>
      <c r="C74" s="20" t="s">
        <v>390</v>
      </c>
      <c r="D74" s="20" t="s">
        <v>396</v>
      </c>
      <c r="E74" s="20" t="s">
        <v>390</v>
      </c>
      <c r="F74" s="20" t="s">
        <v>397</v>
      </c>
      <c r="G74" s="20" t="s">
        <v>390</v>
      </c>
      <c r="H74" s="20" t="s">
        <v>398</v>
      </c>
      <c r="I74" s="20" t="s">
        <v>390</v>
      </c>
      <c r="J74" s="20" t="s">
        <v>399</v>
      </c>
      <c r="K74" s="20" t="s">
        <v>390</v>
      </c>
      <c r="L74" s="20" t="s">
        <v>400</v>
      </c>
      <c r="M74" s="20" t="s">
        <v>390</v>
      </c>
      <c r="N74" s="20" t="s">
        <v>401</v>
      </c>
      <c r="O74" s="20" t="s">
        <v>390</v>
      </c>
    </row>
    <row r="75" spans="1:15" x14ac:dyDescent="0.25">
      <c r="A75" s="20"/>
      <c r="B75" s="21">
        <v>47263</v>
      </c>
      <c r="C75" s="26">
        <f>E75+G75+I75+K75+M75+O75</f>
        <v>100.00000000000001</v>
      </c>
      <c r="D75" s="21">
        <v>8057</v>
      </c>
      <c r="E75" s="26">
        <f>D75/B75*100</f>
        <v>17.047161627488734</v>
      </c>
      <c r="F75" s="21">
        <v>3973</v>
      </c>
      <c r="G75" s="26">
        <f>F75/B75*100</f>
        <v>8.4061528045193921</v>
      </c>
      <c r="H75" s="23">
        <v>928</v>
      </c>
      <c r="I75" s="26">
        <f>H75/B75*100</f>
        <v>1.9634809470410259</v>
      </c>
      <c r="J75" s="24">
        <v>18755</v>
      </c>
      <c r="K75" s="26">
        <f>J75/B75*100</f>
        <v>39.682203838097458</v>
      </c>
      <c r="L75" s="21">
        <v>10625</v>
      </c>
      <c r="M75" s="26">
        <f>L75/B75*100</f>
        <v>22.480587351628124</v>
      </c>
      <c r="N75" s="21">
        <v>4925</v>
      </c>
      <c r="O75" s="26">
        <f>N75/B75*100</f>
        <v>10.420413431225271</v>
      </c>
    </row>
    <row r="77" spans="1:15" x14ac:dyDescent="0.25">
      <c r="A77" s="2" t="s">
        <v>426</v>
      </c>
      <c r="D77" s="25"/>
    </row>
    <row r="78" spans="1:15" x14ac:dyDescent="0.25">
      <c r="A78" s="20"/>
      <c r="B78" s="20" t="s">
        <v>395</v>
      </c>
      <c r="C78" s="20" t="s">
        <v>390</v>
      </c>
      <c r="D78" s="20" t="s">
        <v>396</v>
      </c>
      <c r="E78" s="20" t="s">
        <v>390</v>
      </c>
      <c r="F78" s="20" t="s">
        <v>397</v>
      </c>
      <c r="G78" s="20" t="s">
        <v>390</v>
      </c>
      <c r="H78" s="20" t="s">
        <v>398</v>
      </c>
      <c r="I78" s="20" t="s">
        <v>390</v>
      </c>
      <c r="J78" s="20" t="s">
        <v>399</v>
      </c>
      <c r="K78" s="20" t="s">
        <v>390</v>
      </c>
      <c r="L78" s="20" t="s">
        <v>400</v>
      </c>
      <c r="M78" s="20" t="s">
        <v>390</v>
      </c>
      <c r="N78" s="20" t="s">
        <v>401</v>
      </c>
      <c r="O78" s="20" t="s">
        <v>390</v>
      </c>
    </row>
    <row r="79" spans="1:15" x14ac:dyDescent="0.25">
      <c r="A79" s="20"/>
      <c r="B79" s="21">
        <v>28770</v>
      </c>
      <c r="C79" s="26">
        <f>E79+G79+I79+K79+M79+O79</f>
        <v>100.00000000000001</v>
      </c>
      <c r="D79" s="21">
        <v>3543</v>
      </c>
      <c r="E79" s="26">
        <f>D79/B79*100</f>
        <v>12.314911366006257</v>
      </c>
      <c r="F79" s="21">
        <v>1698</v>
      </c>
      <c r="G79" s="26">
        <f>F79/B79*100</f>
        <v>5.9019812304483841</v>
      </c>
      <c r="H79" s="23">
        <v>292</v>
      </c>
      <c r="I79" s="26">
        <f>H79/B79*100</f>
        <v>1.0149461244351756</v>
      </c>
      <c r="J79" s="24">
        <v>13071</v>
      </c>
      <c r="K79" s="26">
        <f>J79/B79*100</f>
        <v>45.432742440041714</v>
      </c>
      <c r="L79" s="21">
        <v>7004</v>
      </c>
      <c r="M79" s="26">
        <f>L79/B79*100</f>
        <v>24.344803614876611</v>
      </c>
      <c r="N79" s="21">
        <v>3162</v>
      </c>
      <c r="O79" s="26">
        <f>N79/B79*100</f>
        <v>10.990615224191865</v>
      </c>
    </row>
    <row r="81" spans="1:15" x14ac:dyDescent="0.25">
      <c r="A81" s="2" t="s">
        <v>427</v>
      </c>
      <c r="D81" s="25"/>
    </row>
    <row r="82" spans="1:15" x14ac:dyDescent="0.25">
      <c r="A82" s="20"/>
      <c r="B82" s="20" t="s">
        <v>395</v>
      </c>
      <c r="C82" s="20" t="s">
        <v>390</v>
      </c>
      <c r="D82" s="20" t="s">
        <v>396</v>
      </c>
      <c r="E82" s="20" t="s">
        <v>390</v>
      </c>
      <c r="F82" s="20" t="s">
        <v>397</v>
      </c>
      <c r="G82" s="20" t="s">
        <v>390</v>
      </c>
      <c r="H82" s="20" t="s">
        <v>398</v>
      </c>
      <c r="I82" s="20" t="s">
        <v>390</v>
      </c>
      <c r="J82" s="20" t="s">
        <v>399</v>
      </c>
      <c r="K82" s="20" t="s">
        <v>390</v>
      </c>
      <c r="L82" s="20" t="s">
        <v>400</v>
      </c>
      <c r="M82" s="20" t="s">
        <v>390</v>
      </c>
      <c r="N82" s="20" t="s">
        <v>401</v>
      </c>
      <c r="O82" s="20" t="s">
        <v>390</v>
      </c>
    </row>
    <row r="83" spans="1:15" x14ac:dyDescent="0.25">
      <c r="A83" s="20"/>
      <c r="B83" s="21">
        <v>31998</v>
      </c>
      <c r="C83" s="26">
        <f>B83/B84*100</f>
        <v>37.8061604262911</v>
      </c>
      <c r="D83" s="21">
        <v>5386</v>
      </c>
      <c r="E83" s="26">
        <f>D83/D84*100</f>
        <v>36.262034605803542</v>
      </c>
      <c r="F83" s="21">
        <v>3164</v>
      </c>
      <c r="G83" s="32">
        <f>F83/F84*100</f>
        <v>40.491425646275914</v>
      </c>
      <c r="H83" s="21">
        <v>551</v>
      </c>
      <c r="I83" s="27">
        <f>H83/H84*100</f>
        <v>35.006353240152478</v>
      </c>
      <c r="J83" s="21">
        <v>11800</v>
      </c>
      <c r="K83" s="26">
        <f>J83/J84*100</f>
        <v>37.634751546852073</v>
      </c>
      <c r="L83" s="21">
        <v>6950</v>
      </c>
      <c r="M83" s="26">
        <f>L83/L84*100</f>
        <v>36.9523606975755</v>
      </c>
      <c r="N83" s="21">
        <v>4147</v>
      </c>
      <c r="O83" s="33">
        <f>N83/N84*100</f>
        <v>40.521790111393393</v>
      </c>
    </row>
    <row r="84" spans="1:15" x14ac:dyDescent="0.25">
      <c r="A84" s="20" t="s">
        <v>428</v>
      </c>
      <c r="B84" s="21">
        <v>84637</v>
      </c>
      <c r="C84" s="21"/>
      <c r="D84" s="21">
        <v>14853</v>
      </c>
      <c r="E84" s="21"/>
      <c r="F84" s="21">
        <v>7814</v>
      </c>
      <c r="G84" s="21"/>
      <c r="H84" s="21">
        <v>1574</v>
      </c>
      <c r="I84" s="21"/>
      <c r="J84" s="21">
        <v>31354</v>
      </c>
      <c r="K84" s="21"/>
      <c r="L84" s="21">
        <v>18808</v>
      </c>
      <c r="M84" s="21"/>
      <c r="N84" s="21">
        <v>10234</v>
      </c>
      <c r="O84" s="20"/>
    </row>
    <row r="86" spans="1:15" x14ac:dyDescent="0.25">
      <c r="A86" s="2" t="s">
        <v>429</v>
      </c>
      <c r="D86" s="25"/>
    </row>
    <row r="87" spans="1:15" x14ac:dyDescent="0.25">
      <c r="A87" s="20"/>
      <c r="B87" s="20" t="s">
        <v>395</v>
      </c>
      <c r="C87" s="20" t="s">
        <v>390</v>
      </c>
      <c r="D87" s="20" t="s">
        <v>396</v>
      </c>
      <c r="E87" s="20" t="s">
        <v>390</v>
      </c>
      <c r="F87" s="20" t="s">
        <v>397</v>
      </c>
      <c r="G87" s="20" t="s">
        <v>390</v>
      </c>
      <c r="H87" s="20" t="s">
        <v>398</v>
      </c>
      <c r="I87" s="20" t="s">
        <v>390</v>
      </c>
      <c r="J87" s="20" t="s">
        <v>399</v>
      </c>
      <c r="K87" s="20" t="s">
        <v>390</v>
      </c>
      <c r="L87" s="20" t="s">
        <v>400</v>
      </c>
      <c r="M87" s="20" t="s">
        <v>390</v>
      </c>
      <c r="N87" s="20" t="s">
        <v>401</v>
      </c>
      <c r="O87" s="20" t="s">
        <v>390</v>
      </c>
    </row>
    <row r="88" spans="1:15" x14ac:dyDescent="0.25">
      <c r="A88" s="20"/>
      <c r="B88" s="21">
        <v>6276</v>
      </c>
      <c r="C88" s="26">
        <f>B88/B84*100</f>
        <v>7.415196663397805</v>
      </c>
      <c r="D88" s="21">
        <v>1176</v>
      </c>
      <c r="E88" s="26">
        <f>D88/D84*100</f>
        <v>7.9175924055746316</v>
      </c>
      <c r="F88" s="21">
        <v>483</v>
      </c>
      <c r="G88" s="26">
        <f>F88/F84*100</f>
        <v>6.1812132070642436</v>
      </c>
      <c r="H88" s="21">
        <v>89</v>
      </c>
      <c r="I88" s="35">
        <f>H88/H84*100</f>
        <v>5.6543837357052098</v>
      </c>
      <c r="J88" s="21">
        <v>2518</v>
      </c>
      <c r="K88" s="28">
        <f>J88/J84*100</f>
        <v>8.0308732538113166</v>
      </c>
      <c r="L88" s="21">
        <v>1423</v>
      </c>
      <c r="M88" s="26">
        <f>L88/L84*100</f>
        <v>7.5659293917481927</v>
      </c>
      <c r="N88" s="21">
        <v>587</v>
      </c>
      <c r="O88" s="32">
        <f>N88/N84*100</f>
        <v>5.7357826851670897</v>
      </c>
    </row>
  </sheetData>
  <mergeCells count="1">
    <mergeCell ref="D2:N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45BC234F7E42D24299B4C07C91A060C0" ma:contentTypeVersion="2" ma:contentTypeDescription="Luo uusi asiakirja." ma:contentTypeScope="" ma:versionID="86e9d1f090719994c3716ddc9db8a7f8">
  <xsd:schema xmlns:xsd="http://www.w3.org/2001/XMLSchema" xmlns:xs="http://www.w3.org/2001/XMLSchema" xmlns:p="http://schemas.microsoft.com/office/2006/metadata/properties" xmlns:ns2="f4d6df0e-86ad-4235-a0df-61d84b08bc9d" targetNamespace="http://schemas.microsoft.com/office/2006/metadata/properties" ma:root="true" ma:fieldsID="a7a95c7dc6b239c15fc44303b1fec759" ns2:_="">
    <xsd:import namespace="f4d6df0e-86ad-4235-a0df-61d84b08bc9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d6df0e-86ad-4235-a0df-61d84b08bc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8516FA-8B46-4DCC-B923-49E6D84F32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d6df0e-86ad-4235-a0df-61d84b08bc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4474A5-897C-433C-BD5C-B32F8C9D25AD}">
  <ds:schemaRefs>
    <ds:schemaRef ds:uri="http://schemas.microsoft.com/sharepoint/v3/contenttype/forms"/>
  </ds:schemaRefs>
</ds:datastoreItem>
</file>

<file path=customXml/itemProps3.xml><?xml version="1.0" encoding="utf-8"?>
<ds:datastoreItem xmlns:ds="http://schemas.openxmlformats.org/officeDocument/2006/customXml" ds:itemID="{047F37FD-EE5D-4A7B-BC6D-DD5D5D4D88BC}">
  <ds:schemaRefs>
    <ds:schemaRef ds:uri="http://purl.org/dc/elements/1.1/"/>
    <ds:schemaRef ds:uri="http://purl.org/dc/terms/"/>
    <ds:schemaRef ds:uri="http://www.w3.org/XML/1998/namespace"/>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f4d6df0e-86ad-4235-a0df-61d84b08bc9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8</vt:i4>
      </vt:variant>
    </vt:vector>
  </HeadingPairs>
  <TitlesOfParts>
    <vt:vector size="8" baseType="lpstr">
      <vt:lpstr>paavo_9_koko</vt:lpstr>
      <vt:lpstr>Anjalankoski</vt:lpstr>
      <vt:lpstr>Elimäki</vt:lpstr>
      <vt:lpstr>Jaala</vt:lpstr>
      <vt:lpstr>Kouvola</vt:lpstr>
      <vt:lpstr>Kuusankoski</vt:lpstr>
      <vt:lpstr>Valkeala</vt:lpstr>
      <vt:lpstr>Yhteenveto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Kolari Liisa</dc:creator>
  <cp:lastModifiedBy>Kolari Liisa</cp:lastModifiedBy>
  <dcterms:created xsi:type="dcterms:W3CDTF">2019-03-22T08:15:36Z</dcterms:created>
  <dcterms:modified xsi:type="dcterms:W3CDTF">2019-03-26T06:04:31Z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0x01010045BC234F7E42D24299B4C07C91A060C0</vt:lpwstr>
  </property>
</Properties>
</file>